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720"/>
  </bookViews>
  <sheets>
    <sheet name="buget  2026" sheetId="5" r:id="rId1"/>
  </sheets>
  <definedNames>
    <definedName name="_xlnm.Print_Titles" localSheetId="0">'buget 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5" l="1"/>
  <c r="M85" i="5"/>
  <c r="K85" i="5"/>
  <c r="J36" i="5"/>
  <c r="K41" i="5"/>
  <c r="K36" i="5"/>
  <c r="M42" i="5"/>
  <c r="M41" i="5" s="1"/>
  <c r="L42" i="5"/>
  <c r="L41" i="5" s="1"/>
  <c r="K42" i="5"/>
  <c r="J42" i="5"/>
  <c r="J41" i="5" s="1"/>
  <c r="N44" i="5"/>
  <c r="M44" i="5"/>
  <c r="L44" i="5"/>
  <c r="K44" i="5"/>
  <c r="J44" i="5"/>
  <c r="N49" i="5"/>
  <c r="M49" i="5"/>
  <c r="L49" i="5"/>
  <c r="K49" i="5"/>
  <c r="N50" i="5"/>
  <c r="M50" i="5"/>
  <c r="L50" i="5"/>
  <c r="K50" i="5"/>
  <c r="M53" i="5"/>
  <c r="L53" i="5"/>
  <c r="K53" i="5"/>
  <c r="N54" i="5"/>
  <c r="N53" i="5" s="1"/>
  <c r="M54" i="5"/>
  <c r="L54" i="5"/>
  <c r="K54" i="5"/>
  <c r="J62" i="5"/>
  <c r="M170" i="5"/>
  <c r="M171" i="5"/>
  <c r="M169" i="5" s="1"/>
  <c r="L171" i="5"/>
  <c r="J63" i="5"/>
  <c r="L139" i="5"/>
  <c r="K139" i="5"/>
  <c r="N179" i="5"/>
  <c r="N180" i="5"/>
  <c r="N181" i="5"/>
  <c r="N178" i="5"/>
  <c r="J154" i="5"/>
  <c r="J108" i="5"/>
  <c r="M167" i="5"/>
  <c r="N167" i="5" s="1"/>
  <c r="M166" i="5"/>
  <c r="N166" i="5" s="1"/>
  <c r="M165" i="5"/>
  <c r="N165" i="5" s="1"/>
  <c r="J191" i="5"/>
  <c r="N191" i="5" s="1"/>
  <c r="J186" i="5"/>
  <c r="M168" i="5"/>
  <c r="J137" i="5"/>
  <c r="N137" i="5" s="1"/>
  <c r="N45" i="5"/>
  <c r="J54" i="5"/>
  <c r="J53" i="5" s="1"/>
  <c r="N164" i="5"/>
  <c r="N110" i="5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L47" i="5"/>
  <c r="J67" i="5"/>
  <c r="N67" i="5" s="1"/>
  <c r="J75" i="5"/>
  <c r="N75" i="5" s="1"/>
  <c r="J77" i="5"/>
  <c r="J84" i="5"/>
  <c r="J85" i="5" s="1"/>
  <c r="J95" i="5"/>
  <c r="J97" i="5"/>
  <c r="J99" i="5"/>
  <c r="J101" i="5"/>
  <c r="J105" i="5"/>
  <c r="J111" i="5"/>
  <c r="N111" i="5" s="1"/>
  <c r="J113" i="5"/>
  <c r="J115" i="5"/>
  <c r="N115" i="5" s="1"/>
  <c r="J119" i="5"/>
  <c r="N119" i="5" s="1"/>
  <c r="J121" i="5"/>
  <c r="N121" i="5" s="1"/>
  <c r="J125" i="5"/>
  <c r="N125" i="5" s="1"/>
  <c r="N127" i="5"/>
  <c r="N129" i="5"/>
  <c r="J132" i="5"/>
  <c r="J133" i="5" s="1"/>
  <c r="J138" i="5"/>
  <c r="J139" i="5" s="1"/>
  <c r="J141" i="5"/>
  <c r="N141" i="5" s="1"/>
  <c r="J149" i="5"/>
  <c r="N149" i="5" s="1"/>
  <c r="J157" i="5"/>
  <c r="J155" i="5" s="1"/>
  <c r="J170" i="5"/>
  <c r="J168" i="5" s="1"/>
  <c r="J171" i="5"/>
  <c r="J169" i="5" s="1"/>
  <c r="J189" i="5"/>
  <c r="N189" i="5" s="1"/>
  <c r="J193" i="5"/>
  <c r="J195" i="5"/>
  <c r="N195" i="5" s="1"/>
  <c r="N160" i="5"/>
  <c r="N148" i="5"/>
  <c r="N146" i="5"/>
  <c r="N136" i="5"/>
  <c r="N130" i="5"/>
  <c r="N124" i="5"/>
  <c r="N120" i="5"/>
  <c r="N114" i="5"/>
  <c r="N104" i="5"/>
  <c r="N100" i="5"/>
  <c r="N96" i="5"/>
  <c r="N83" i="5"/>
  <c r="N76" i="5"/>
  <c r="N74" i="5"/>
  <c r="N70" i="5"/>
  <c r="N68" i="5"/>
  <c r="N175" i="5"/>
  <c r="N174" i="5"/>
  <c r="N173" i="5"/>
  <c r="L170" i="5"/>
  <c r="L168" i="5" s="1"/>
  <c r="L169" i="5"/>
  <c r="K170" i="5"/>
  <c r="K168" i="5" s="1"/>
  <c r="K171" i="5"/>
  <c r="K169" i="5" s="1"/>
  <c r="N65" i="5"/>
  <c r="L62" i="5"/>
  <c r="L162" i="5"/>
  <c r="L163" i="5"/>
  <c r="N64" i="5"/>
  <c r="N66" i="5"/>
  <c r="N71" i="5"/>
  <c r="N72" i="5"/>
  <c r="N73" i="5"/>
  <c r="N78" i="5"/>
  <c r="N79" i="5"/>
  <c r="N80" i="5"/>
  <c r="N81" i="5"/>
  <c r="N82" i="5"/>
  <c r="N86" i="5"/>
  <c r="N87" i="5"/>
  <c r="N88" i="5"/>
  <c r="N90" i="5"/>
  <c r="N91" i="5"/>
  <c r="N94" i="5"/>
  <c r="N102" i="5"/>
  <c r="N103" i="5"/>
  <c r="N112" i="5"/>
  <c r="N116" i="5"/>
  <c r="N118" i="5"/>
  <c r="N122" i="5"/>
  <c r="N123" i="5"/>
  <c r="N126" i="5"/>
  <c r="N128" i="5"/>
  <c r="N131" i="5"/>
  <c r="N188" i="5"/>
  <c r="N190" i="5"/>
  <c r="N161" i="5"/>
  <c r="N134" i="5"/>
  <c r="N135" i="5"/>
  <c r="N140" i="5"/>
  <c r="N142" i="5"/>
  <c r="N144" i="5"/>
  <c r="N145" i="5"/>
  <c r="N147" i="5"/>
  <c r="N150" i="5"/>
  <c r="N152" i="5"/>
  <c r="N156" i="5"/>
  <c r="N158" i="5"/>
  <c r="N159" i="5"/>
  <c r="K154" i="5"/>
  <c r="K108" i="5"/>
  <c r="K93" i="5"/>
  <c r="K62" i="5"/>
  <c r="M186" i="5"/>
  <c r="M184" i="5" s="1"/>
  <c r="L93" i="5"/>
  <c r="M93" i="5"/>
  <c r="L92" i="5"/>
  <c r="M92" i="5"/>
  <c r="M62" i="5"/>
  <c r="L133" i="5"/>
  <c r="M133" i="5"/>
  <c r="K186" i="5"/>
  <c r="K184" i="5" s="1"/>
  <c r="K182" i="5" s="1"/>
  <c r="K133" i="5"/>
  <c r="L155" i="5"/>
  <c r="K163" i="5"/>
  <c r="K162" i="5"/>
  <c r="L108" i="5"/>
  <c r="M108" i="5"/>
  <c r="M84" i="5"/>
  <c r="L84" i="5"/>
  <c r="K84" i="5"/>
  <c r="L186" i="5"/>
  <c r="L182" i="5" s="1"/>
  <c r="M89" i="5"/>
  <c r="L187" i="5"/>
  <c r="L185" i="5" s="1"/>
  <c r="L183" i="5" s="1"/>
  <c r="K187" i="5"/>
  <c r="K185" i="5" s="1"/>
  <c r="K183" i="5" s="1"/>
  <c r="M187" i="5"/>
  <c r="M185" i="5" s="1"/>
  <c r="M183" i="5" s="1"/>
  <c r="K155" i="5"/>
  <c r="M157" i="5"/>
  <c r="N153" i="5"/>
  <c r="N151" i="5"/>
  <c r="M143" i="5"/>
  <c r="M139" i="5" s="1"/>
  <c r="M109" i="5"/>
  <c r="N117" i="5"/>
  <c r="L113" i="5"/>
  <c r="L109" i="5" s="1"/>
  <c r="L105" i="5"/>
  <c r="M105" i="5"/>
  <c r="K101" i="5"/>
  <c r="L101" i="5"/>
  <c r="M101" i="5"/>
  <c r="K99" i="5"/>
  <c r="L99" i="5"/>
  <c r="M99" i="5"/>
  <c r="L97" i="5"/>
  <c r="M97" i="5"/>
  <c r="K95" i="5"/>
  <c r="L95" i="5"/>
  <c r="M95" i="5"/>
  <c r="K77" i="5"/>
  <c r="K63" i="5" s="1"/>
  <c r="L77" i="5"/>
  <c r="L63" i="5" s="1"/>
  <c r="M77" i="5"/>
  <c r="M63" i="5" s="1"/>
  <c r="N69" i="5"/>
  <c r="M154" i="5"/>
  <c r="L154" i="5"/>
  <c r="M138" i="5"/>
  <c r="L138" i="5"/>
  <c r="K138" i="5"/>
  <c r="M132" i="5"/>
  <c r="L132" i="5"/>
  <c r="K132" i="5"/>
  <c r="M162" i="5"/>
  <c r="M163" i="5" s="1"/>
  <c r="K109" i="5"/>
  <c r="N98" i="5"/>
  <c r="N192" i="5"/>
  <c r="N194" i="5"/>
  <c r="N43" i="5"/>
  <c r="N42" i="5" s="1"/>
  <c r="L36" i="5" l="1"/>
  <c r="L26" i="5" s="1"/>
  <c r="L25" i="5" s="1"/>
  <c r="L24" i="5" s="1"/>
  <c r="N41" i="5"/>
  <c r="M36" i="5"/>
  <c r="M26" i="5" s="1"/>
  <c r="M25" i="5" s="1"/>
  <c r="M24" i="5" s="1"/>
  <c r="K26" i="5"/>
  <c r="K25" i="5" s="1"/>
  <c r="K24" i="5" s="1"/>
  <c r="N143" i="5"/>
  <c r="N139" i="5" s="1"/>
  <c r="N89" i="5"/>
  <c r="J106" i="5"/>
  <c r="L184" i="5"/>
  <c r="N92" i="5"/>
  <c r="N93" i="5"/>
  <c r="N95" i="5"/>
  <c r="N97" i="5"/>
  <c r="J109" i="5"/>
  <c r="J107" i="5" s="1"/>
  <c r="M182" i="5"/>
  <c r="K61" i="5"/>
  <c r="K60" i="5"/>
  <c r="N84" i="5"/>
  <c r="N157" i="5"/>
  <c r="L61" i="5"/>
  <c r="N101" i="5"/>
  <c r="M60" i="5"/>
  <c r="N99" i="5"/>
  <c r="L60" i="5"/>
  <c r="N77" i="5"/>
  <c r="N63" i="5"/>
  <c r="N113" i="5"/>
  <c r="N105" i="5"/>
  <c r="L107" i="5"/>
  <c r="J60" i="5"/>
  <c r="K106" i="5"/>
  <c r="N170" i="5"/>
  <c r="N168" i="5" s="1"/>
  <c r="N85" i="5"/>
  <c r="K107" i="5"/>
  <c r="M61" i="5"/>
  <c r="L106" i="5"/>
  <c r="N171" i="5"/>
  <c r="N169" i="5" s="1"/>
  <c r="N62" i="5"/>
  <c r="J61" i="5"/>
  <c r="N154" i="5"/>
  <c r="N163" i="5"/>
  <c r="N133" i="5"/>
  <c r="N193" i="5"/>
  <c r="N186" i="5"/>
  <c r="J184" i="5"/>
  <c r="J182" i="5" s="1"/>
  <c r="J183" i="5" s="1"/>
  <c r="N183" i="5" s="1"/>
  <c r="N162" i="5"/>
  <c r="M155" i="5"/>
  <c r="N155" i="5" s="1"/>
  <c r="N138" i="5"/>
  <c r="J187" i="5"/>
  <c r="N187" i="5" s="1"/>
  <c r="M106" i="5"/>
  <c r="N132" i="5"/>
  <c r="N108" i="5"/>
  <c r="N36" i="5" l="1"/>
  <c r="K59" i="5"/>
  <c r="K57" i="5" s="1"/>
  <c r="J58" i="5"/>
  <c r="N109" i="5"/>
  <c r="K58" i="5"/>
  <c r="K56" i="5" s="1"/>
  <c r="N60" i="5"/>
  <c r="L59" i="5"/>
  <c r="L57" i="5" s="1"/>
  <c r="M58" i="5"/>
  <c r="M56" i="5" s="1"/>
  <c r="J26" i="5"/>
  <c r="J25" i="5" s="1"/>
  <c r="N61" i="5"/>
  <c r="L58" i="5"/>
  <c r="L56" i="5" s="1"/>
  <c r="J185" i="5"/>
  <c r="N185" i="5" s="1"/>
  <c r="N184" i="5"/>
  <c r="N182" i="5"/>
  <c r="M107" i="5"/>
  <c r="M59" i="5" s="1"/>
  <c r="M57" i="5" s="1"/>
  <c r="N106" i="5"/>
  <c r="N26" i="5" l="1"/>
  <c r="J24" i="5"/>
  <c r="N24" i="5" s="1"/>
  <c r="N25" i="5"/>
  <c r="N107" i="5"/>
  <c r="J59" i="5"/>
  <c r="J56" i="5"/>
  <c r="N56" i="5" s="1"/>
  <c r="N58" i="5"/>
  <c r="N59" i="5" l="1"/>
  <c r="J57" i="5"/>
  <c r="N57" i="5" s="1"/>
</calcChain>
</file>

<file path=xl/sharedStrings.xml><?xml version="1.0" encoding="utf-8"?>
<sst xmlns="http://schemas.openxmlformats.org/spreadsheetml/2006/main" count="428" uniqueCount="221">
  <si>
    <t>CHELTUIELI CURENTE</t>
  </si>
  <si>
    <t>CHELTUIELI DE CAPITAL</t>
  </si>
  <si>
    <t>01</t>
  </si>
  <si>
    <t>I.  VENITURI CURENTE</t>
  </si>
  <si>
    <t>A. VENITURI FISCALE</t>
  </si>
  <si>
    <t>VENITURI PROPRII ( I+II)</t>
  </si>
  <si>
    <t>A4. IMPOZITE SI TAXE PE BUNURI SI SERVICII</t>
  </si>
  <si>
    <t>C. VENITURI NEFISCALE</t>
  </si>
  <si>
    <t>VENITURI  DIN PROPRIETATE</t>
  </si>
  <si>
    <t xml:space="preserve">Alte venituri </t>
  </si>
  <si>
    <t>a. TOTAL  VENITURI ( I+ II+III+IV)</t>
  </si>
  <si>
    <t>10</t>
  </si>
  <si>
    <t>10.01</t>
  </si>
  <si>
    <t>10.02</t>
  </si>
  <si>
    <t>Contributii</t>
  </si>
  <si>
    <t>10.03</t>
  </si>
  <si>
    <t>Bunuri si servicii</t>
  </si>
  <si>
    <t>20.01</t>
  </si>
  <si>
    <t>Reparatii curente</t>
  </si>
  <si>
    <t>20.02</t>
  </si>
  <si>
    <t>Bunuri de natura obiectelor de inventar</t>
  </si>
  <si>
    <t>20.05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</si>
  <si>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</si>
  <si>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</si>
  <si>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</si>
  <si>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</si>
  <si>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</si>
  <si>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</si>
  <si>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</si>
  <si>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Consultanta si expertiza</t>
  </si>
  <si>
    <t>Pregatire profesionala</t>
  </si>
  <si>
    <t>Protectia muncii</t>
  </si>
  <si>
    <t>Alte cheltuieli</t>
  </si>
  <si>
    <t>20.11</t>
  </si>
  <si>
    <t>20.12</t>
  </si>
  <si>
    <t>20.13</t>
  </si>
  <si>
    <t>20.14</t>
  </si>
  <si>
    <t>20.30</t>
  </si>
  <si>
    <t>ALTE IMPOZITE SI TAXE GENERALE PE BUNURI SI SERVICII</t>
  </si>
  <si>
    <t>TAXE PE SERVICII SPECIFICE</t>
  </si>
  <si>
    <t>B. CONTRIBUTII DE ASIGURARI</t>
  </si>
  <si>
    <t xml:space="preserve">Contributiile angajatorilor </t>
  </si>
  <si>
    <t>Cheltuieli salariale in bani</t>
  </si>
  <si>
    <t>Cheltuieli salariale in natura</t>
  </si>
  <si>
    <t>Salarii de bază</t>
  </si>
  <si>
    <t>10.01.01</t>
  </si>
  <si>
    <t>Sporuri pentru condiţii de muncă</t>
  </si>
  <si>
    <t>10.01.05</t>
  </si>
  <si>
    <t>Fond de premii</t>
  </si>
  <si>
    <t>10.01.08</t>
  </si>
  <si>
    <t>Indemnizaţii de delegare</t>
  </si>
  <si>
    <t>10.01.13</t>
  </si>
  <si>
    <t>Indemnizaţii de detasare</t>
  </si>
  <si>
    <t>10.01.14</t>
  </si>
  <si>
    <t>Alocatii pentru locuinte</t>
  </si>
  <si>
    <t>10.01.16</t>
  </si>
  <si>
    <t>Alte drepturi salariale in bani</t>
  </si>
  <si>
    <t>10.01.30</t>
  </si>
  <si>
    <t>Tichete de masa</t>
  </si>
  <si>
    <t>10.02.01</t>
  </si>
  <si>
    <t xml:space="preserve">ACCIZE </t>
  </si>
  <si>
    <t>A6. ALTE IMPOZITE SI TAXE FISCALE</t>
  </si>
  <si>
    <t>00.01.10</t>
  </si>
  <si>
    <t>00.02.10</t>
  </si>
  <si>
    <t>00.03</t>
  </si>
  <si>
    <t>00.04</t>
  </si>
  <si>
    <t>Active fixe</t>
  </si>
  <si>
    <t>71.01</t>
  </si>
  <si>
    <t>Transferuri curente in strainatate (catre organizatii internationale)</t>
  </si>
  <si>
    <t>55.02</t>
  </si>
  <si>
    <t>Furnituri de birou</t>
  </si>
  <si>
    <t>Materiale pentru curatenie</t>
  </si>
  <si>
    <t>Incalzit, iluminat si forta motrica</t>
  </si>
  <si>
    <t>Apa, canal si salubritate</t>
  </si>
  <si>
    <t>Carburanti si lubrifianti</t>
  </si>
  <si>
    <t>Piese de schimb</t>
  </si>
  <si>
    <t xml:space="preserve">Transport </t>
  </si>
  <si>
    <t>Posta, telecomunicatii, radio, tv, internet</t>
  </si>
  <si>
    <t>Materiale si prestari de servicii cu caracter functional</t>
  </si>
  <si>
    <t xml:space="preserve">Alte bunuri si servicii pentru intretinere si functionare 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</si>
  <si>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</si>
  <si>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</si>
  <si>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</si>
  <si>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</si>
  <si>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</si>
  <si>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</si>
  <si>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</si>
  <si>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</si>
  <si>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</si>
  <si>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20.01.30</t>
  </si>
  <si>
    <t>Alte bunuri de natura obiectelor de inventar</t>
  </si>
  <si>
    <t>20.05.30</t>
  </si>
  <si>
    <t xml:space="preserve">Protocol si reprezentare </t>
  </si>
  <si>
    <t>Chirii</t>
  </si>
  <si>
    <t>Alte cheltuieli cu bunuri si servicii</t>
  </si>
  <si>
    <t>20.30.02</t>
  </si>
  <si>
    <t>20.30.04</t>
  </si>
  <si>
    <t>20.30.30</t>
  </si>
  <si>
    <t>Masini, echipamente si mijloace de transport</t>
  </si>
  <si>
    <t>Mobilier, aparatura birotica si alte active corporale</t>
  </si>
  <si>
    <t xml:space="preserve">Alte active fixe </t>
  </si>
  <si>
    <t>71.01.02</t>
  </si>
  <si>
    <t>71.01.03</t>
  </si>
  <si>
    <t>71.01.30</t>
  </si>
  <si>
    <t>Uniforme si echipament</t>
  </si>
  <si>
    <t>20.05.01</t>
  </si>
  <si>
    <t>55.02.01</t>
  </si>
  <si>
    <t xml:space="preserve">TOTAL CHELTUIELI </t>
  </si>
  <si>
    <t>CHELTUIELI DE PERSONAL(TITLUL I)</t>
  </si>
  <si>
    <t>OFICIUL DE STAT PENTRU INVENTII SI MARCI</t>
  </si>
  <si>
    <t>Buget</t>
  </si>
  <si>
    <t>20.25</t>
  </si>
  <si>
    <t>Contribuţii şi cotizaţii la organisme internaţionale</t>
  </si>
  <si>
    <t>Cheltuiei judiciare si extra judiciare</t>
  </si>
  <si>
    <t>Trim</t>
  </si>
  <si>
    <t>II</t>
  </si>
  <si>
    <t xml:space="preserve">Trim </t>
  </si>
  <si>
    <t>III</t>
  </si>
  <si>
    <t>IV</t>
  </si>
  <si>
    <t>TAXE PE UTILIZAREA BUNURILOR, AUTORIZAREA UTILIZARII BUNURILOR SAU PE DESFASURAREA DE ACTIVITATI</t>
  </si>
  <si>
    <t>Nr.</t>
  </si>
  <si>
    <t>crt.</t>
  </si>
  <si>
    <t xml:space="preserve">                                                                                                                                  </t>
  </si>
  <si>
    <t>I*</t>
  </si>
  <si>
    <t>51.01.04</t>
  </si>
  <si>
    <t>clasificatie functionala</t>
  </si>
  <si>
    <t>10.02.06</t>
  </si>
  <si>
    <t>10.01.06</t>
  </si>
  <si>
    <t>Alte sporuri</t>
  </si>
  <si>
    <t xml:space="preserve">                                      </t>
  </si>
  <si>
    <t>Vouchere de vacante</t>
  </si>
  <si>
    <t>10.03.07</t>
  </si>
  <si>
    <t>Contributii  asiguratorii pentru munca</t>
  </si>
  <si>
    <t>12</t>
  </si>
  <si>
    <t>14</t>
  </si>
  <si>
    <t>15</t>
  </si>
  <si>
    <t>16</t>
  </si>
  <si>
    <t>18.</t>
  </si>
  <si>
    <t>20</t>
  </si>
  <si>
    <t>VENITURI  DIN PROPRIETATE C1</t>
  </si>
  <si>
    <t>30</t>
  </si>
  <si>
    <t>31</t>
  </si>
  <si>
    <t>33.50.</t>
  </si>
  <si>
    <t>33</t>
  </si>
  <si>
    <t>Venituri din prestari servicii  si alte activitati</t>
  </si>
  <si>
    <t>Alte venituri din prestari servicii si alte activ.</t>
  </si>
  <si>
    <t>36.50</t>
  </si>
  <si>
    <t xml:space="preserve"> DIVERSE VENITURI</t>
  </si>
  <si>
    <t>10.03.01</t>
  </si>
  <si>
    <t xml:space="preserve">Contributii de asigurari sociale de stat  </t>
  </si>
  <si>
    <t>10.03.02</t>
  </si>
  <si>
    <t xml:space="preserve">Contributii de asigurari de somaj  </t>
  </si>
  <si>
    <t>10.03.03</t>
  </si>
  <si>
    <t xml:space="preserve">Contributii de asigurari sociale de sanatate  </t>
  </si>
  <si>
    <t>10.03.04</t>
  </si>
  <si>
    <t xml:space="preserve"> Contributii de asigurari pentru accidente de munca si boli profesionale </t>
  </si>
  <si>
    <t>10.03.06</t>
  </si>
  <si>
    <t xml:space="preserve">Contributii pentru concedii si indemnizatii </t>
  </si>
  <si>
    <t>BUNURI SI SERVICII( TITLUL II)</t>
  </si>
  <si>
    <t>ALTE TRANSFERURI(TITLUL VII)</t>
  </si>
  <si>
    <t>ACTIVE NEFINANCIARE(TITLUL XIII)</t>
  </si>
  <si>
    <t>ALTE CHELTUIELI ( TITLUL XI)</t>
  </si>
  <si>
    <t>Sume aferente persoanelor cu handicap neancadrate</t>
  </si>
  <si>
    <t>10.01.17</t>
  </si>
  <si>
    <t>Indemnizatii de hrana</t>
  </si>
  <si>
    <t>Indemnizatie de vacanta</t>
  </si>
  <si>
    <t>10.01.09</t>
  </si>
  <si>
    <t>mii lei</t>
  </si>
  <si>
    <t>II credite bugetare</t>
  </si>
  <si>
    <t>I credite de angajament</t>
  </si>
  <si>
    <t>I</t>
  </si>
  <si>
    <t xml:space="preserve">II </t>
  </si>
  <si>
    <t>Director economic,</t>
  </si>
  <si>
    <t>Sume primite in contul platilor efectuate in anul curent</t>
  </si>
  <si>
    <t>10.02.30</t>
  </si>
  <si>
    <t>Alte drepturi salariale in natura</t>
  </si>
  <si>
    <t>Finantare externa nerambursabila</t>
  </si>
  <si>
    <t>71.01.01</t>
  </si>
  <si>
    <t>Constructii</t>
  </si>
  <si>
    <t>40.00.15</t>
  </si>
  <si>
    <t>Sume utilizate din excedentul anului precedent pentru efectuarea de cheltuieli</t>
  </si>
  <si>
    <t>40.00.15.03</t>
  </si>
  <si>
    <t>Sume utilizate de alte institutii din excedentul anului precedent</t>
  </si>
  <si>
    <t xml:space="preserve">Marian-Octavian Serbanescu </t>
  </si>
  <si>
    <t xml:space="preserve">              ORDONATOR PRINCIPAL DE CREDITE</t>
  </si>
  <si>
    <t>PROGRAME FINANTATE DIN FONDUL EUROPEAN DE DEZVOLTARE REGIONALA(FEDR) AFERENTE CADRULUI FINANCIAR 2021-2027</t>
  </si>
  <si>
    <t>56.48.01</t>
  </si>
  <si>
    <t>Finantare Nationala</t>
  </si>
  <si>
    <t>56.48.02</t>
  </si>
  <si>
    <t>56.48.03</t>
  </si>
  <si>
    <t>Cheltuieli neeligibile</t>
  </si>
  <si>
    <t>MINISTRU</t>
  </si>
  <si>
    <t>C.1</t>
  </si>
  <si>
    <t>VENITURI DIN DOBANZI</t>
  </si>
  <si>
    <t>VENITURI  DIN PROPRIETATE C2</t>
  </si>
  <si>
    <t>VANZARI DE BUNURI SI SERVICII</t>
  </si>
  <si>
    <t>C.2</t>
  </si>
  <si>
    <t>INCASARI DIN RAMBURSAREA IMPRUMUTURILOR ACORDATE</t>
  </si>
  <si>
    <t>Simona Georgescu</t>
  </si>
  <si>
    <t>APROB</t>
  </si>
  <si>
    <t>PROIECTE CU FINANTARE DIN FONDURI EXTERNE NERAMBURSABILE (FEN) POSTADERARE</t>
  </si>
  <si>
    <t>42.93.04</t>
  </si>
  <si>
    <t>45.48.01</t>
  </si>
  <si>
    <t>45.48.02</t>
  </si>
  <si>
    <t>45.48</t>
  </si>
  <si>
    <t>45</t>
  </si>
  <si>
    <t>Sume primite in contul platilor efectuate in anii anteriori</t>
  </si>
  <si>
    <t xml:space="preserve">Subventii de la bugetul de stat </t>
  </si>
  <si>
    <t xml:space="preserve">Sume primite de la UE/ alti donatori in contul platilor efectuate si prefinantari </t>
  </si>
  <si>
    <t>Fondul European de Dezvoltare Regionala (FEDR),aferent cadrului financiar 2021-2027</t>
  </si>
  <si>
    <t>Subventii de la bugetul de stat necesare sustinerii derularii proiectelor finantate din fonduri externe nerambursabile (FEN) postaderare,aferente perioadei de programare 2021-2027</t>
  </si>
  <si>
    <t>Subventii de la bugetul de stat catre institutii publice finantate partial sau integral din venituri proprii pentru proiecte finantate din FEN postaderare,aferente perioadei de programare 2021-2027</t>
  </si>
  <si>
    <t xml:space="preserve">DIRECTIA   ECONOMICA </t>
  </si>
  <si>
    <t>DIRECTOR CRISTI SANDU</t>
  </si>
  <si>
    <t xml:space="preserve">           BUGETUL DE VENITURI SI CHELTUIELI</t>
  </si>
  <si>
    <t xml:space="preserve">               PENTRU ANUL 2026</t>
  </si>
  <si>
    <t>AMBROZIE - IRINEU DARAU</t>
  </si>
  <si>
    <t>Sef Serviciu Financiar-Contabilitate</t>
  </si>
  <si>
    <t>Ana Brindusa Ungureanu</t>
  </si>
  <si>
    <t xml:space="preserve">       Director General,                                                                                        </t>
  </si>
  <si>
    <t>SOLD INITIAL PENTRU ANUL 2026: 407.635 MII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</si>
</sst>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0">
    <xf numFmtId="0" fontId="0" fillId="0" borderId="0" xfId="0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0" fillId="0" borderId="12" xfId="0" applyFont="1" applyBorder="1"/>
    <xf numFmtId="16" fontId="22" fillId="0" borderId="13" xfId="0" quotePrefix="1" applyNumberFormat="1" applyFont="1" applyBorder="1" applyAlignment="1">
      <alignment horizontal="center"/>
    </xf>
    <xf numFmtId="0" fontId="22" fillId="0" borderId="12" xfId="0" applyFont="1" applyBorder="1"/>
    <xf numFmtId="0" fontId="22" fillId="0" borderId="13" xfId="0" quotePrefix="1" applyFont="1" applyBorder="1" applyAlignment="1">
      <alignment horizontal="center"/>
    </xf>
    <xf numFmtId="16" fontId="22" fillId="0" borderId="14" xfId="0" quotePrefix="1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20" fillId="0" borderId="13" xfId="0" quotePrefix="1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14" fontId="20" fillId="0" borderId="13" xfId="0" quotePrefix="1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14" fontId="20" fillId="0" borderId="14" xfId="0" quotePrefix="1" applyNumberFormat="1" applyFont="1" applyBorder="1" applyAlignment="1">
      <alignment horizontal="center"/>
    </xf>
    <xf numFmtId="2" fontId="20" fillId="0" borderId="14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/>
    <xf numFmtId="0" fontId="20" fillId="0" borderId="12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3" fontId="0" fillId="0" borderId="0" xfId="0" applyNumberFormat="1"/>
    <xf numFmtId="16" fontId="22" fillId="0" borderId="14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3" fontId="23" fillId="0" borderId="13" xfId="0" applyNumberFormat="1" applyFont="1" applyBorder="1"/>
    <xf numFmtId="3" fontId="25" fillId="0" borderId="13" xfId="0" applyNumberFormat="1" applyFont="1" applyBorder="1"/>
    <xf numFmtId="0" fontId="22" fillId="0" borderId="0" xfId="0" applyFont="1" applyAlignment="1">
      <alignment horizontal="centerContinuous" vertical="center"/>
    </xf>
    <xf numFmtId="0" fontId="20" fillId="0" borderId="15" xfId="0" applyFont="1" applyBorder="1"/>
    <xf numFmtId="2" fontId="20" fillId="0" borderId="13" xfId="0" applyNumberFormat="1" applyFont="1" applyBorder="1" applyAlignment="1">
      <alignment horizontal="center" vertical="center" wrapText="1"/>
    </xf>
    <xf numFmtId="2" fontId="20" fillId="0" borderId="12" xfId="0" applyNumberFormat="1" applyFont="1" applyBorder="1" applyAlignment="1">
      <alignment vertical="center" wrapText="1"/>
    </xf>
    <xf numFmtId="0" fontId="27" fillId="0" borderId="0" xfId="0" applyFont="1"/>
    <xf numFmtId="0" fontId="25" fillId="0" borderId="12" xfId="0" applyFont="1" applyBorder="1" applyAlignment="1">
      <alignment wrapText="1"/>
    </xf>
    <xf numFmtId="0" fontId="25" fillId="0" borderId="12" xfId="0" applyFont="1" applyBorder="1"/>
    <xf numFmtId="0" fontId="25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2" xfId="0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12" xfId="0" applyFont="1" applyBorder="1" applyAlignment="1">
      <alignment wrapText="1"/>
    </xf>
    <xf numFmtId="0" fontId="25" fillId="0" borderId="15" xfId="0" applyFont="1" applyBorder="1"/>
    <xf numFmtId="14" fontId="25" fillId="0" borderId="13" xfId="0" quotePrefix="1" applyNumberFormat="1" applyFont="1" applyBorder="1" applyAlignment="1">
      <alignment horizontal="center"/>
    </xf>
    <xf numFmtId="0" fontId="25" fillId="0" borderId="12" xfId="0" quotePrefix="1" applyFont="1" applyBorder="1"/>
    <xf numFmtId="14" fontId="23" fillId="0" borderId="13" xfId="0" quotePrefix="1" applyNumberFormat="1" applyFont="1" applyBorder="1" applyAlignment="1">
      <alignment horizontal="center"/>
    </xf>
    <xf numFmtId="0" fontId="23" fillId="0" borderId="12" xfId="0" quotePrefix="1" applyFont="1" applyBorder="1"/>
    <xf numFmtId="0" fontId="28" fillId="0" borderId="15" xfId="0" applyFont="1" applyBorder="1"/>
    <xf numFmtId="16" fontId="28" fillId="0" borderId="13" xfId="0" quotePrefix="1" applyNumberFormat="1" applyFont="1" applyBorder="1" applyAlignment="1">
      <alignment horizontal="center"/>
    </xf>
    <xf numFmtId="0" fontId="28" fillId="0" borderId="12" xfId="0" applyFont="1" applyBorder="1"/>
    <xf numFmtId="0" fontId="29" fillId="0" borderId="12" xfId="0" applyFont="1" applyBorder="1"/>
    <xf numFmtId="0" fontId="28" fillId="0" borderId="0" xfId="0" applyFont="1"/>
    <xf numFmtId="16" fontId="29" fillId="0" borderId="13" xfId="0" quotePrefix="1" applyNumberFormat="1" applyFont="1" applyBorder="1" applyAlignment="1">
      <alignment horizontal="center"/>
    </xf>
    <xf numFmtId="0" fontId="28" fillId="0" borderId="12" xfId="0" applyFont="1" applyBorder="1" applyAlignment="1">
      <alignment wrapText="1"/>
    </xf>
    <xf numFmtId="0" fontId="1" fillId="0" borderId="12" xfId="0" applyFont="1" applyBorder="1"/>
    <xf numFmtId="0" fontId="0" fillId="24" borderId="0" xfId="0" applyFill="1"/>
    <xf numFmtId="3" fontId="22" fillId="0" borderId="0" xfId="0" applyNumberFormat="1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5" fillId="0" borderId="13" xfId="0" applyFont="1" applyBorder="1"/>
    <xf numFmtId="0" fontId="23" fillId="0" borderId="13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5" fillId="0" borderId="14" xfId="0" applyFont="1" applyBorder="1"/>
    <xf numFmtId="0" fontId="25" fillId="0" borderId="13" xfId="0" applyFont="1" applyBorder="1" applyAlignment="1">
      <alignment wrapText="1"/>
    </xf>
    <xf numFmtId="0" fontId="20" fillId="0" borderId="13" xfId="0" applyFont="1" applyBorder="1"/>
    <xf numFmtId="0" fontId="1" fillId="0" borderId="13" xfId="0" applyFont="1" applyBorder="1"/>
    <xf numFmtId="0" fontId="1" fillId="0" borderId="14" xfId="0" applyFont="1" applyBorder="1"/>
    <xf numFmtId="0" fontId="28" fillId="0" borderId="13" xfId="0" applyFont="1" applyBorder="1"/>
    <xf numFmtId="0" fontId="28" fillId="0" borderId="13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0" fillId="0" borderId="18" xfId="0" applyFont="1" applyBorder="1"/>
    <xf numFmtId="0" fontId="1" fillId="0" borderId="13" xfId="0" applyFont="1" applyBorder="1" applyAlignment="1">
      <alignment wrapText="1"/>
    </xf>
    <xf numFmtId="0" fontId="20" fillId="0" borderId="19" xfId="0" applyFont="1" applyBorder="1"/>
    <xf numFmtId="16" fontId="22" fillId="0" borderId="13" xfId="0" applyNumberFormat="1" applyFont="1" applyBorder="1" applyAlignment="1">
      <alignment horizontal="center"/>
    </xf>
    <xf numFmtId="2" fontId="20" fillId="0" borderId="13" xfId="0" applyNumberFormat="1" applyFont="1" applyBorder="1" applyAlignment="1">
      <alignment horizontal="center" vertical="center"/>
    </xf>
    <xf numFmtId="0" fontId="20" fillId="0" borderId="20" xfId="0" applyFont="1" applyBorder="1"/>
    <xf numFmtId="2" fontId="1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22" fillId="0" borderId="15" xfId="0" applyFont="1" applyBorder="1"/>
    <xf numFmtId="0" fontId="1" fillId="0" borderId="13" xfId="0" applyFont="1" applyBorder="1" applyAlignment="1">
      <alignment horizontal="center"/>
    </xf>
    <xf numFmtId="3" fontId="30" fillId="0" borderId="13" xfId="0" applyNumberFormat="1" applyFont="1" applyBorder="1"/>
    <xf numFmtId="3" fontId="31" fillId="0" borderId="13" xfId="0" applyNumberFormat="1" applyFont="1" applyBorder="1"/>
    <xf numFmtId="3" fontId="22" fillId="0" borderId="13" xfId="0" applyNumberFormat="1" applyFont="1" applyBorder="1"/>
    <xf numFmtId="3" fontId="23" fillId="0" borderId="11" xfId="0" applyNumberFormat="1" applyFont="1" applyBorder="1"/>
    <xf numFmtId="3" fontId="25" fillId="0" borderId="11" xfId="0" applyNumberFormat="1" applyFont="1" applyBorder="1"/>
    <xf numFmtId="0" fontId="16" fillId="0" borderId="0" xfId="39"/>
    <xf numFmtId="0" fontId="23" fillId="0" borderId="21" xfId="0" applyFont="1" applyBorder="1" applyAlignment="1">
      <alignment horizontal="left"/>
    </xf>
    <xf numFmtId="0" fontId="25" fillId="0" borderId="21" xfId="0" applyFont="1" applyBorder="1" applyAlignment="1">
      <alignment horizontal="center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1" xfId="0" applyFont="1" applyBorder="1"/>
    <xf numFmtId="0" fontId="23" fillId="0" borderId="13" xfId="0" applyFont="1" applyBorder="1"/>
    <xf numFmtId="0" fontId="25" fillId="0" borderId="17" xfId="0" applyFont="1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3" xfId="0" applyFont="1" applyBorder="1" applyAlignment="1">
      <alignment horizontal="left" wrapText="1"/>
    </xf>
    <xf numFmtId="0" fontId="30" fillId="0" borderId="15" xfId="0" applyFont="1" applyBorder="1"/>
    <xf numFmtId="16" fontId="1" fillId="0" borderId="13" xfId="0" quotePrefix="1" applyNumberFormat="1" applyFont="1" applyBorder="1" applyAlignment="1">
      <alignment horizontal="center"/>
    </xf>
    <xf numFmtId="0" fontId="1" fillId="0" borderId="15" xfId="0" applyFont="1" applyBorder="1"/>
    <xf numFmtId="16" fontId="20" fillId="0" borderId="14" xfId="0" quotePrefix="1" applyNumberFormat="1" applyFont="1" applyBorder="1" applyAlignment="1">
      <alignment horizontal="center"/>
    </xf>
    <xf numFmtId="0" fontId="1" fillId="0" borderId="0" xfId="0" applyFont="1"/>
    <xf numFmtId="16" fontId="25" fillId="0" borderId="13" xfId="0" quotePrefix="1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3" fontId="32" fillId="0" borderId="11" xfId="0" applyNumberFormat="1" applyFont="1" applyBorder="1"/>
    <xf numFmtId="3" fontId="33" fillId="0" borderId="13" xfId="0" applyNumberFormat="1" applyFont="1" applyBorder="1"/>
    <xf numFmtId="3" fontId="34" fillId="0" borderId="13" xfId="0" applyNumberFormat="1" applyFont="1" applyBorder="1"/>
    <xf numFmtId="0" fontId="25" fillId="0" borderId="22" xfId="0" applyFont="1" applyBorder="1"/>
    <xf numFmtId="0" fontId="25" fillId="0" borderId="23" xfId="0" applyFont="1" applyBorder="1" applyAlignment="1">
      <alignment wrapText="1"/>
    </xf>
    <xf numFmtId="0" fontId="25" fillId="0" borderId="23" xfId="0" quotePrefix="1" applyFont="1" applyBorder="1" applyAlignment="1">
      <alignment horizontal="center"/>
    </xf>
    <xf numFmtId="0" fontId="25" fillId="0" borderId="24" xfId="0" applyFont="1" applyBorder="1"/>
    <xf numFmtId="0" fontId="25" fillId="0" borderId="25" xfId="0" applyFont="1" applyBorder="1" applyAlignment="1">
      <alignment wrapText="1"/>
    </xf>
    <xf numFmtId="0" fontId="25" fillId="0" borderId="25" xfId="0" quotePrefix="1" applyFont="1" applyBorder="1" applyAlignment="1">
      <alignment horizontal="center"/>
    </xf>
    <xf numFmtId="16" fontId="23" fillId="0" borderId="25" xfId="0" quotePrefix="1" applyNumberFormat="1" applyFont="1" applyBorder="1" applyAlignment="1">
      <alignment horizontal="center"/>
    </xf>
    <xf numFmtId="0" fontId="23" fillId="0" borderId="25" xfId="0" quotePrefix="1" applyFont="1" applyBorder="1" applyAlignment="1">
      <alignment horizontal="center"/>
    </xf>
    <xf numFmtId="0" fontId="25" fillId="0" borderId="26" xfId="0" applyFont="1" applyBorder="1" applyAlignment="1">
      <alignment wrapText="1"/>
    </xf>
    <xf numFmtId="0" fontId="25" fillId="0" borderId="26" xfId="0" quotePrefix="1" applyFont="1" applyBorder="1" applyAlignment="1">
      <alignment horizontal="center"/>
    </xf>
    <xf numFmtId="16" fontId="23" fillId="0" borderId="26" xfId="0" quotePrefix="1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16" fontId="23" fillId="0" borderId="25" xfId="0" quotePrefix="1" applyNumberFormat="1" applyFont="1" applyBorder="1" applyAlignment="1">
      <alignment horizontal="center" wrapText="1"/>
    </xf>
    <xf numFmtId="0" fontId="23" fillId="0" borderId="26" xfId="0" applyFont="1" applyBorder="1" applyAlignment="1">
      <alignment horizontal="center"/>
    </xf>
    <xf numFmtId="2" fontId="23" fillId="0" borderId="12" xfId="0" applyNumberFormat="1" applyFont="1" applyBorder="1" applyAlignment="1">
      <alignment wrapText="1"/>
    </xf>
    <xf numFmtId="0" fontId="25" fillId="0" borderId="25" xfId="0" quotePrefix="1" applyFont="1" applyBorder="1" applyAlignment="1">
      <alignment horizontal="center" wrapText="1"/>
    </xf>
    <xf numFmtId="0" fontId="23" fillId="0" borderId="25" xfId="0" applyFont="1" applyBorder="1" applyAlignment="1">
      <alignment horizontal="center"/>
    </xf>
    <xf numFmtId="0" fontId="23" fillId="0" borderId="25" xfId="0" applyFont="1" applyBorder="1" applyAlignment="1">
      <alignment wrapText="1"/>
    </xf>
    <xf numFmtId="0" fontId="23" fillId="0" borderId="23" xfId="0" quotePrefix="1" applyFont="1" applyBorder="1" applyAlignment="1">
      <alignment horizontal="center"/>
    </xf>
    <xf numFmtId="3" fontId="32" fillId="0" borderId="13" xfId="0" applyNumberFormat="1" applyFont="1" applyBorder="1"/>
    <xf numFmtId="3" fontId="35" fillId="0" borderId="13" xfId="0" applyNumberFormat="1" applyFont="1" applyBorder="1"/>
    <xf numFmtId="0" fontId="36" fillId="0" borderId="0" xfId="0" applyFont="1"/>
    <xf numFmtId="3" fontId="23" fillId="24" borderId="13" xfId="0" applyNumberFormat="1" applyFont="1" applyFill="1" applyBorder="1"/>
    <xf numFmtId="3" fontId="25" fillId="24" borderId="13" xfId="0" applyNumberFormat="1" applyFont="1" applyFill="1" applyBorder="1"/>
    <xf numFmtId="3" fontId="22" fillId="24" borderId="13" xfId="0" applyNumberFormat="1" applyFont="1" applyFill="1" applyBorder="1"/>
    <xf numFmtId="0" fontId="22" fillId="24" borderId="0" xfId="0" applyFont="1" applyFill="1"/>
    <xf numFmtId="0" fontId="25" fillId="0" borderId="28" xfId="0" applyFont="1" applyBorder="1"/>
    <xf numFmtId="0" fontId="25" fillId="0" borderId="29" xfId="0" applyFont="1" applyBorder="1" applyAlignment="1">
      <alignment wrapText="1"/>
    </xf>
    <xf numFmtId="0" fontId="25" fillId="0" borderId="29" xfId="0" applyFont="1" applyBorder="1"/>
    <xf numFmtId="0" fontId="23" fillId="0" borderId="13" xfId="0" quotePrefix="1" applyFont="1" applyBorder="1" applyAlignment="1">
      <alignment horizontal="center"/>
    </xf>
    <xf numFmtId="2" fontId="23" fillId="0" borderId="29" xfId="0" applyNumberFormat="1" applyFont="1" applyBorder="1" applyAlignment="1">
      <alignment wrapText="1"/>
    </xf>
    <xf numFmtId="0" fontId="25" fillId="0" borderId="24" xfId="0" applyFont="1" applyBorder="1" applyAlignment="1">
      <alignment horizontal="left" wrapText="1"/>
    </xf>
    <xf numFmtId="3" fontId="0" fillId="24" borderId="0" xfId="0" applyNumberFormat="1" applyFill="1"/>
    <xf numFmtId="0" fontId="21" fillId="24" borderId="0" xfId="0" applyFont="1" applyFill="1" applyAlignment="1">
      <alignment horizontal="centerContinuous" vertical="center"/>
    </xf>
    <xf numFmtId="0" fontId="21" fillId="24" borderId="0" xfId="0" applyFont="1" applyFill="1"/>
    <xf numFmtId="0" fontId="22" fillId="24" borderId="20" xfId="0" applyFont="1" applyFill="1" applyBorder="1" applyAlignment="1">
      <alignment horizontal="center"/>
    </xf>
    <xf numFmtId="0" fontId="22" fillId="24" borderId="10" xfId="0" applyFont="1" applyFill="1" applyBorder="1" applyAlignment="1">
      <alignment horizontal="center"/>
    </xf>
    <xf numFmtId="0" fontId="22" fillId="24" borderId="18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3" fontId="25" fillId="24" borderId="11" xfId="0" applyNumberFormat="1" applyFont="1" applyFill="1" applyBorder="1"/>
    <xf numFmtId="3" fontId="32" fillId="24" borderId="13" xfId="0" applyNumberFormat="1" applyFont="1" applyFill="1" applyBorder="1"/>
    <xf numFmtId="3" fontId="22" fillId="24" borderId="0" xfId="0" applyNumberFormat="1" applyFont="1" applyFill="1"/>
    <xf numFmtId="0" fontId="37" fillId="0" borderId="0" xfId="0" applyFont="1"/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Continuous" vertical="center" wrapText="1"/>
    </xf>
    <xf numFmtId="0" fontId="24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25" fillId="0" borderId="21" xfId="0" applyFont="1" applyBorder="1" applyAlignment="1">
      <alignment horizontal="center" wrapText="1"/>
    </xf>
    <xf numFmtId="0" fontId="23" fillId="0" borderId="29" xfId="0" applyFont="1" applyBorder="1" applyAlignment="1">
      <alignment wrapText="1"/>
    </xf>
    <xf numFmtId="0" fontId="2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1" fillId="0" borderId="13" xfId="0" applyNumberFormat="1" applyFont="1" applyBorder="1"/>
    <xf numFmtId="3" fontId="28" fillId="0" borderId="13" xfId="0" applyNumberFormat="1" applyFont="1" applyBorder="1"/>
    <xf numFmtId="3" fontId="25" fillId="0" borderId="15" xfId="0" applyNumberFormat="1" applyFont="1" applyBorder="1"/>
    <xf numFmtId="3" fontId="23" fillId="0" borderId="14" xfId="0" applyNumberFormat="1" applyFont="1" applyBorder="1"/>
    <xf numFmtId="3" fontId="22" fillId="0" borderId="14" xfId="0" applyNumberFormat="1" applyFont="1" applyBorder="1"/>
    <xf numFmtId="3" fontId="25" fillId="0" borderId="14" xfId="0" applyNumberFormat="1" applyFont="1" applyBorder="1"/>
    <xf numFmtId="3" fontId="1" fillId="0" borderId="14" xfId="0" applyNumberFormat="1" applyFont="1" applyBorder="1"/>
    <xf numFmtId="3" fontId="23" fillId="0" borderId="10" xfId="0" applyNumberFormat="1" applyFont="1" applyBorder="1"/>
    <xf numFmtId="3" fontId="31" fillId="0" borderId="10" xfId="0" applyNumberFormat="1" applyFont="1" applyBorder="1"/>
    <xf numFmtId="0" fontId="22" fillId="0" borderId="0" xfId="0" applyFont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27" xfId="0" applyFont="1" applyBorder="1" applyAlignment="1">
      <alignment horizontal="left" wrapText="1"/>
    </xf>
    <xf numFmtId="0" fontId="25" fillId="0" borderId="27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0" fillId="0" borderId="11" xfId="0" applyBorder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2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24" xfId="0" applyFont="1" applyBorder="1" applyAlignment="1">
      <alignment horizontal="left" wrapText="1"/>
    </xf>
    <xf numFmtId="0" fontId="25" fillId="0" borderId="29" xfId="0" applyFont="1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 builtinId="25" customBuiltin="1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tabSelected="1" zoomScale="130" zoomScaleNormal="130" workbookViewId="0">
      <selection activeCell="L15" sqref="L15"/>
    </sheetView>
  </sheetViews>
  <sheetFormatPr defaultRowHeight="13.2" x14ac:dyDescent="0.25"/>
  <cols>
    <col min="1" max="1" width="5.109375" customWidth="1"/>
    <col min="2" max="2" width="9.6640625" customWidth="1"/>
    <col min="3" max="3" width="9.5546875" customWidth="1"/>
    <col min="4" max="4" width="2.109375" customWidth="1"/>
    <col min="5" max="5" width="2" customWidth="1"/>
    <col min="6" max="6" width="1.44140625" customWidth="1"/>
    <col min="7" max="7" width="1.88671875" customWidth="1"/>
    <col min="8" max="8" width="37.44140625" style="163" customWidth="1"/>
    <col min="9" max="9" width="12.88671875" customWidth="1"/>
    <col min="10" max="10" width="9.44140625" customWidth="1"/>
    <col min="11" max="12" width="9" style="63" customWidth="1"/>
    <col min="13" max="13" width="8" customWidth="1"/>
    <col min="14" max="14" width="8.44140625" customWidth="1"/>
  </cols>
  <sheetData>
    <row r="1" spans="1:14" x14ac:dyDescent="0.25">
      <c r="A1" s="12" t="s">
        <v>109</v>
      </c>
      <c r="B1" s="12"/>
      <c r="C1" s="12"/>
      <c r="D1" s="12"/>
      <c r="E1" s="12"/>
      <c r="F1" s="12"/>
      <c r="G1" s="12"/>
      <c r="H1" s="162"/>
      <c r="K1" s="63" t="s">
        <v>129</v>
      </c>
    </row>
    <row r="2" spans="1:14" x14ac:dyDescent="0.25">
      <c r="J2" s="21"/>
      <c r="K2" s="152" t="s">
        <v>184</v>
      </c>
      <c r="L2" s="153"/>
      <c r="M2" s="23"/>
    </row>
    <row r="3" spans="1:14" x14ac:dyDescent="0.25">
      <c r="K3" s="144" t="s">
        <v>191</v>
      </c>
      <c r="N3" s="23"/>
    </row>
    <row r="4" spans="1:14" x14ac:dyDescent="0.25">
      <c r="A4" s="22" t="s">
        <v>122</v>
      </c>
      <c r="B4" s="22"/>
      <c r="C4" s="20"/>
      <c r="D4" s="20"/>
      <c r="E4" s="20"/>
      <c r="F4" s="20"/>
      <c r="G4" s="29"/>
      <c r="H4" s="164"/>
      <c r="I4" s="21"/>
      <c r="J4" s="32"/>
      <c r="K4" s="144"/>
    </row>
    <row r="5" spans="1:14" x14ac:dyDescent="0.25">
      <c r="C5" s="25"/>
      <c r="D5" s="12"/>
      <c r="E5" s="12"/>
      <c r="F5" s="12"/>
      <c r="J5" s="12" t="s">
        <v>216</v>
      </c>
      <c r="K5" s="144"/>
      <c r="L5" s="144"/>
    </row>
    <row r="6" spans="1:14" x14ac:dyDescent="0.25">
      <c r="C6" s="25"/>
      <c r="D6" s="12"/>
      <c r="E6" s="12"/>
      <c r="F6" s="12"/>
    </row>
    <row r="7" spans="1:14" x14ac:dyDescent="0.25">
      <c r="C7" s="25"/>
      <c r="D7" s="12"/>
      <c r="E7" s="12"/>
      <c r="F7" s="12"/>
    </row>
    <row r="8" spans="1:14" x14ac:dyDescent="0.25">
      <c r="C8" s="25"/>
      <c r="D8" s="12"/>
      <c r="E8" s="12"/>
      <c r="F8" s="12"/>
    </row>
    <row r="9" spans="1:14" x14ac:dyDescent="0.25">
      <c r="C9" s="25"/>
      <c r="D9" s="12"/>
      <c r="E9" s="12"/>
      <c r="F9" s="12"/>
    </row>
    <row r="10" spans="1:14" x14ac:dyDescent="0.25">
      <c r="C10" s="25"/>
      <c r="D10" s="12"/>
      <c r="E10" s="12"/>
      <c r="F10" s="12"/>
    </row>
    <row r="11" spans="1:14" x14ac:dyDescent="0.25">
      <c r="C11" s="25"/>
      <c r="D11" s="12"/>
      <c r="E11" s="12"/>
      <c r="F11" s="12"/>
    </row>
    <row r="12" spans="1:14" ht="13.8" x14ac:dyDescent="0.25">
      <c r="C12" s="25"/>
      <c r="D12" s="12"/>
      <c r="E12" s="12"/>
      <c r="F12" s="12"/>
      <c r="H12" s="165"/>
      <c r="I12" s="26"/>
    </row>
    <row r="13" spans="1:14" ht="13.8" x14ac:dyDescent="0.25">
      <c r="C13" s="25"/>
      <c r="D13" s="12"/>
      <c r="E13" s="12"/>
      <c r="F13" s="12"/>
      <c r="H13" s="165"/>
      <c r="I13" s="26"/>
    </row>
    <row r="14" spans="1:14" ht="13.8" x14ac:dyDescent="0.25">
      <c r="C14" s="26" t="s">
        <v>214</v>
      </c>
      <c r="D14" s="26"/>
      <c r="E14" s="26"/>
      <c r="F14" s="26"/>
      <c r="G14" s="161"/>
      <c r="H14" s="166"/>
      <c r="J14" s="112" t="s">
        <v>212</v>
      </c>
    </row>
    <row r="15" spans="1:14" ht="13.8" x14ac:dyDescent="0.25">
      <c r="C15" s="26" t="s">
        <v>215</v>
      </c>
      <c r="D15" s="26"/>
      <c r="E15" s="26"/>
      <c r="F15" s="26"/>
      <c r="G15" s="161"/>
      <c r="H15" s="166"/>
      <c r="J15" t="s">
        <v>213</v>
      </c>
    </row>
    <row r="16" spans="1:14" ht="13.8" x14ac:dyDescent="0.25">
      <c r="C16" s="26"/>
      <c r="D16" s="26"/>
      <c r="E16" s="26"/>
      <c r="F16" s="26"/>
      <c r="G16" s="26"/>
      <c r="H16" s="165"/>
      <c r="I16" s="26"/>
    </row>
    <row r="17" spans="1:20" ht="13.8" x14ac:dyDescent="0.25">
      <c r="C17" s="25"/>
      <c r="D17" s="12"/>
      <c r="E17" s="12"/>
      <c r="F17" s="12"/>
      <c r="H17" s="165"/>
      <c r="I17" s="26"/>
    </row>
    <row r="18" spans="1:20" ht="13.8" x14ac:dyDescent="0.25">
      <c r="C18" s="25"/>
      <c r="D18" s="12"/>
      <c r="E18" s="12"/>
      <c r="F18" s="12"/>
      <c r="H18" s="165"/>
      <c r="I18" s="26"/>
    </row>
    <row r="19" spans="1:20" ht="13.8" x14ac:dyDescent="0.25">
      <c r="C19" s="25"/>
      <c r="D19" s="12"/>
      <c r="E19" s="12"/>
      <c r="F19" s="12"/>
      <c r="H19" s="165"/>
      <c r="I19" s="26"/>
    </row>
    <row r="20" spans="1:20" ht="13.8" x14ac:dyDescent="0.25">
      <c r="C20" s="25"/>
      <c r="D20" s="12"/>
      <c r="E20" s="12"/>
      <c r="F20" s="12"/>
      <c r="H20" s="165"/>
      <c r="I20" s="26"/>
    </row>
    <row r="21" spans="1:20" ht="13.8" x14ac:dyDescent="0.25">
      <c r="C21" s="25"/>
      <c r="D21" s="12"/>
      <c r="E21" s="12"/>
      <c r="F21" s="12"/>
      <c r="H21" s="165"/>
      <c r="I21" s="26"/>
      <c r="N21" t="s">
        <v>167</v>
      </c>
    </row>
    <row r="22" spans="1:20" ht="37.5" customHeight="1" x14ac:dyDescent="0.25">
      <c r="A22" s="1" t="s">
        <v>120</v>
      </c>
      <c r="B22" s="188" t="s">
        <v>125</v>
      </c>
      <c r="C22" s="190"/>
      <c r="D22" s="192"/>
      <c r="E22" s="192"/>
      <c r="F22" s="192"/>
      <c r="G22" s="192"/>
      <c r="H22" s="193"/>
      <c r="I22" s="65" t="s">
        <v>169</v>
      </c>
      <c r="J22" s="1" t="s">
        <v>110</v>
      </c>
      <c r="K22" s="154" t="s">
        <v>114</v>
      </c>
      <c r="L22" s="155" t="s">
        <v>114</v>
      </c>
      <c r="M22" s="1" t="s">
        <v>116</v>
      </c>
      <c r="N22" s="1" t="s">
        <v>114</v>
      </c>
    </row>
    <row r="23" spans="1:20" ht="32.25" customHeight="1" x14ac:dyDescent="0.25">
      <c r="A23" s="2" t="s">
        <v>121</v>
      </c>
      <c r="B23" s="189"/>
      <c r="C23" s="191"/>
      <c r="D23" s="194"/>
      <c r="E23" s="194"/>
      <c r="F23" s="194"/>
      <c r="G23" s="194"/>
      <c r="H23" s="195"/>
      <c r="I23" s="66" t="s">
        <v>168</v>
      </c>
      <c r="J23" s="2">
        <v>2026</v>
      </c>
      <c r="K23" s="156" t="s">
        <v>123</v>
      </c>
      <c r="L23" s="157" t="s">
        <v>115</v>
      </c>
      <c r="M23" s="2" t="s">
        <v>117</v>
      </c>
      <c r="N23" s="2" t="s">
        <v>118</v>
      </c>
    </row>
    <row r="24" spans="1:20" x14ac:dyDescent="0.25">
      <c r="A24" s="119">
        <v>1</v>
      </c>
      <c r="B24" s="120"/>
      <c r="C24" s="121"/>
      <c r="D24" s="96" t="s">
        <v>10</v>
      </c>
      <c r="E24" s="97"/>
      <c r="F24" s="97"/>
      <c r="G24" s="97"/>
      <c r="H24" s="167"/>
      <c r="I24" s="42"/>
      <c r="J24" s="116">
        <f>J25</f>
        <v>85421</v>
      </c>
      <c r="K24" s="141">
        <f>K25</f>
        <v>30321</v>
      </c>
      <c r="L24" s="141">
        <f t="shared" ref="K24:M25" si="0">L25</f>
        <v>20077</v>
      </c>
      <c r="M24" s="30">
        <f t="shared" si="0"/>
        <v>12880</v>
      </c>
      <c r="N24" s="30">
        <f>J24-K24-L24-M24</f>
        <v>22143</v>
      </c>
      <c r="O24" s="27"/>
      <c r="S24" s="27"/>
      <c r="T24" s="27"/>
    </row>
    <row r="25" spans="1:20" x14ac:dyDescent="0.25">
      <c r="A25" s="122">
        <f>A24+1</f>
        <v>2</v>
      </c>
      <c r="B25" s="123"/>
      <c r="C25" s="124" t="s">
        <v>62</v>
      </c>
      <c r="D25" s="40"/>
      <c r="E25" s="40" t="s">
        <v>5</v>
      </c>
      <c r="F25" s="39"/>
      <c r="G25" s="39"/>
      <c r="H25" s="37"/>
      <c r="I25" s="98"/>
      <c r="J25" s="138">
        <f>J26</f>
        <v>85421</v>
      </c>
      <c r="K25" s="141">
        <f t="shared" si="0"/>
        <v>30321</v>
      </c>
      <c r="L25" s="141">
        <f t="shared" si="0"/>
        <v>20077</v>
      </c>
      <c r="M25" s="93">
        <f t="shared" si="0"/>
        <v>12880</v>
      </c>
      <c r="N25" s="30">
        <f>J25-K25-L25-M25</f>
        <v>22143</v>
      </c>
      <c r="O25" s="27"/>
      <c r="S25" s="27"/>
      <c r="T25" s="27"/>
    </row>
    <row r="26" spans="1:20" x14ac:dyDescent="0.25">
      <c r="A26" s="122">
        <f t="shared" ref="A26:A55" si="1">A25+1</f>
        <v>3</v>
      </c>
      <c r="B26" s="123"/>
      <c r="C26" s="124" t="s">
        <v>63</v>
      </c>
      <c r="D26" s="40"/>
      <c r="E26" s="46" t="s">
        <v>3</v>
      </c>
      <c r="F26" s="39"/>
      <c r="G26" s="39"/>
      <c r="H26" s="37"/>
      <c r="I26" s="98"/>
      <c r="J26" s="138">
        <f>J36</f>
        <v>85421</v>
      </c>
      <c r="K26" s="141">
        <f>K36</f>
        <v>30321</v>
      </c>
      <c r="L26" s="141">
        <f>L36</f>
        <v>20077</v>
      </c>
      <c r="M26" s="93">
        <f>M36</f>
        <v>12880</v>
      </c>
      <c r="N26" s="30">
        <f>J26-K26-L26-M26</f>
        <v>22143</v>
      </c>
      <c r="O26" s="27"/>
      <c r="S26" s="27"/>
      <c r="T26" s="27"/>
    </row>
    <row r="27" spans="1:20" x14ac:dyDescent="0.25">
      <c r="A27" s="122">
        <f t="shared" si="1"/>
        <v>4</v>
      </c>
      <c r="B27" s="123"/>
      <c r="C27" s="124" t="s">
        <v>64</v>
      </c>
      <c r="D27" s="40"/>
      <c r="E27" s="39"/>
      <c r="F27" s="46" t="s">
        <v>4</v>
      </c>
      <c r="G27" s="38"/>
      <c r="H27" s="37"/>
      <c r="I27" s="98"/>
      <c r="J27" s="117"/>
      <c r="K27" s="142"/>
      <c r="L27" s="142"/>
      <c r="M27" s="31"/>
      <c r="N27" s="30"/>
      <c r="O27" s="27"/>
      <c r="S27" s="27"/>
      <c r="T27" s="27"/>
    </row>
    <row r="28" spans="1:20" ht="12.75" customHeight="1" x14ac:dyDescent="0.25">
      <c r="A28" s="122">
        <f t="shared" si="1"/>
        <v>5</v>
      </c>
      <c r="B28" s="123"/>
      <c r="C28" s="124" t="s">
        <v>65</v>
      </c>
      <c r="D28" s="40"/>
      <c r="E28" s="39"/>
      <c r="F28" s="39"/>
      <c r="G28" s="196" t="s">
        <v>6</v>
      </c>
      <c r="H28" s="197"/>
      <c r="I28" s="99"/>
      <c r="J28" s="117"/>
      <c r="K28" s="142"/>
      <c r="L28" s="142"/>
      <c r="M28" s="31"/>
      <c r="N28" s="30"/>
      <c r="O28" s="27"/>
      <c r="S28" s="27"/>
      <c r="T28" s="27"/>
    </row>
    <row r="29" spans="1:20" ht="34.5" customHeight="1" x14ac:dyDescent="0.25">
      <c r="A29" s="122">
        <f t="shared" si="1"/>
        <v>6</v>
      </c>
      <c r="B29" s="123"/>
      <c r="C29" s="125" t="s">
        <v>133</v>
      </c>
      <c r="D29" s="40"/>
      <c r="E29" s="39"/>
      <c r="F29" s="39"/>
      <c r="G29" s="46"/>
      <c r="H29" s="49" t="s">
        <v>38</v>
      </c>
      <c r="I29" s="100"/>
      <c r="J29" s="117"/>
      <c r="K29" s="142"/>
      <c r="L29" s="142"/>
      <c r="M29" s="31"/>
      <c r="N29" s="30"/>
      <c r="O29" s="27"/>
      <c r="S29" s="27"/>
      <c r="T29" s="27"/>
    </row>
    <row r="30" spans="1:20" x14ac:dyDescent="0.25">
      <c r="A30" s="122">
        <f t="shared" si="1"/>
        <v>7</v>
      </c>
      <c r="B30" s="123"/>
      <c r="C30" s="126" t="s">
        <v>134</v>
      </c>
      <c r="D30" s="40"/>
      <c r="E30" s="39"/>
      <c r="F30" s="39"/>
      <c r="G30" s="39"/>
      <c r="H30" s="49" t="s">
        <v>60</v>
      </c>
      <c r="I30" s="101"/>
      <c r="J30" s="117"/>
      <c r="K30" s="142"/>
      <c r="L30" s="142"/>
      <c r="M30" s="31"/>
      <c r="N30" s="30"/>
      <c r="O30" s="27"/>
      <c r="P30" s="27"/>
      <c r="S30" s="27"/>
      <c r="T30" s="27"/>
    </row>
    <row r="31" spans="1:20" x14ac:dyDescent="0.25">
      <c r="A31" s="122">
        <f t="shared" si="1"/>
        <v>8</v>
      </c>
      <c r="B31" s="123"/>
      <c r="C31" s="126" t="s">
        <v>135</v>
      </c>
      <c r="D31" s="40"/>
      <c r="E31" s="39"/>
      <c r="F31" s="39"/>
      <c r="G31" s="39"/>
      <c r="H31" s="49" t="s">
        <v>39</v>
      </c>
      <c r="I31" s="101"/>
      <c r="J31" s="117"/>
      <c r="K31" s="142"/>
      <c r="L31" s="142"/>
      <c r="M31" s="31"/>
      <c r="N31" s="30"/>
      <c r="O31" s="27"/>
      <c r="S31" s="27"/>
      <c r="T31" s="27"/>
    </row>
    <row r="32" spans="1:20" ht="39" customHeight="1" x14ac:dyDescent="0.25">
      <c r="A32" s="122">
        <f t="shared" si="1"/>
        <v>9</v>
      </c>
      <c r="B32" s="123"/>
      <c r="C32" s="126" t="s">
        <v>136</v>
      </c>
      <c r="D32" s="41"/>
      <c r="E32" s="39"/>
      <c r="F32" s="39"/>
      <c r="G32" s="39"/>
      <c r="H32" s="49" t="s">
        <v>119</v>
      </c>
      <c r="I32" s="100"/>
      <c r="J32" s="117"/>
      <c r="K32" s="142"/>
      <c r="L32" s="142"/>
      <c r="M32" s="31"/>
      <c r="N32" s="30"/>
      <c r="O32" s="27"/>
      <c r="S32" s="27"/>
      <c r="T32" s="27"/>
    </row>
    <row r="33" spans="1:20" ht="12" customHeight="1" x14ac:dyDescent="0.25">
      <c r="A33" s="122">
        <f t="shared" si="1"/>
        <v>10</v>
      </c>
      <c r="B33" s="123"/>
      <c r="C33" s="125" t="s">
        <v>137</v>
      </c>
      <c r="D33" s="41"/>
      <c r="E33" s="39"/>
      <c r="F33" s="39"/>
      <c r="G33" s="46" t="s">
        <v>61</v>
      </c>
      <c r="H33" s="37"/>
      <c r="I33" s="98"/>
      <c r="J33" s="117"/>
      <c r="K33" s="142"/>
      <c r="L33" s="142"/>
      <c r="M33" s="31"/>
      <c r="N33" s="30"/>
      <c r="O33" s="27"/>
      <c r="S33" s="27"/>
      <c r="T33" s="27"/>
    </row>
    <row r="34" spans="1:20" x14ac:dyDescent="0.25">
      <c r="A34" s="122">
        <f t="shared" si="1"/>
        <v>11</v>
      </c>
      <c r="B34" s="127"/>
      <c r="C34" s="128"/>
      <c r="D34" s="41"/>
      <c r="E34" s="39"/>
      <c r="F34" s="46" t="s">
        <v>40</v>
      </c>
      <c r="G34" s="39"/>
      <c r="H34" s="37"/>
      <c r="I34" s="98"/>
      <c r="J34" s="117"/>
      <c r="K34" s="142"/>
      <c r="L34" s="142"/>
      <c r="M34" s="31"/>
      <c r="N34" s="30"/>
      <c r="O34" s="27"/>
      <c r="S34" s="27"/>
      <c r="T34" s="27"/>
    </row>
    <row r="35" spans="1:20" x14ac:dyDescent="0.25">
      <c r="A35" s="122">
        <f t="shared" si="1"/>
        <v>12</v>
      </c>
      <c r="B35" s="127"/>
      <c r="C35" s="129" t="s">
        <v>138</v>
      </c>
      <c r="D35" s="47"/>
      <c r="E35" s="48"/>
      <c r="F35" s="48"/>
      <c r="G35" s="48"/>
      <c r="H35" s="106" t="s">
        <v>41</v>
      </c>
      <c r="I35" s="102"/>
      <c r="J35" s="117"/>
      <c r="K35" s="158"/>
      <c r="L35" s="158"/>
      <c r="M35" s="94"/>
      <c r="N35" s="30"/>
      <c r="O35" s="27"/>
      <c r="S35" s="27"/>
      <c r="T35" s="27"/>
    </row>
    <row r="36" spans="1:20" x14ac:dyDescent="0.25">
      <c r="A36" s="122">
        <f t="shared" si="1"/>
        <v>13</v>
      </c>
      <c r="B36" s="123"/>
      <c r="C36" s="130"/>
      <c r="D36" s="40"/>
      <c r="E36" s="39"/>
      <c r="F36" s="46" t="s">
        <v>7</v>
      </c>
      <c r="G36" s="38"/>
      <c r="H36" s="37"/>
      <c r="I36" s="98"/>
      <c r="J36" s="138">
        <f>J41+J46+J49+J53</f>
        <v>85421</v>
      </c>
      <c r="K36" s="159">
        <f>K41+K46+K49+K53</f>
        <v>30321</v>
      </c>
      <c r="L36" s="159">
        <f>L41+L46+L49+L53</f>
        <v>20077</v>
      </c>
      <c r="M36" s="138">
        <f>M41+M46+M49+M53</f>
        <v>12880</v>
      </c>
      <c r="N36" s="30">
        <f>J36-K36-L36-M36</f>
        <v>22143</v>
      </c>
      <c r="O36" s="27"/>
      <c r="S36" s="27"/>
      <c r="T36" s="27"/>
    </row>
    <row r="37" spans="1:20" x14ac:dyDescent="0.25">
      <c r="A37" s="122">
        <f t="shared" si="1"/>
        <v>14</v>
      </c>
      <c r="B37" s="123"/>
      <c r="C37" s="125"/>
      <c r="D37" s="40"/>
      <c r="E37" s="39"/>
      <c r="F37" s="39"/>
      <c r="G37" s="46" t="s">
        <v>192</v>
      </c>
      <c r="H37" s="49" t="s">
        <v>139</v>
      </c>
      <c r="I37" s="101"/>
      <c r="J37" s="117"/>
      <c r="K37" s="142"/>
      <c r="L37" s="142"/>
      <c r="M37" s="31"/>
      <c r="N37" s="30"/>
      <c r="O37" s="27"/>
      <c r="S37" s="27"/>
      <c r="T37" s="27"/>
    </row>
    <row r="38" spans="1:20" x14ac:dyDescent="0.25">
      <c r="A38" s="122">
        <f t="shared" si="1"/>
        <v>15</v>
      </c>
      <c r="B38" s="123"/>
      <c r="C38" s="125" t="s">
        <v>140</v>
      </c>
      <c r="D38" s="40"/>
      <c r="E38" s="39"/>
      <c r="F38" s="39"/>
      <c r="G38" s="46"/>
      <c r="H38" s="49" t="s">
        <v>8</v>
      </c>
      <c r="I38" s="101"/>
      <c r="J38" s="118"/>
      <c r="K38" s="142"/>
      <c r="L38" s="142"/>
      <c r="M38" s="31"/>
      <c r="N38" s="30"/>
      <c r="O38" s="27"/>
      <c r="S38" s="27"/>
      <c r="T38" s="27"/>
    </row>
    <row r="39" spans="1:20" ht="27" customHeight="1" x14ac:dyDescent="0.25">
      <c r="A39" s="122">
        <f t="shared" si="1"/>
        <v>16</v>
      </c>
      <c r="B39" s="123"/>
      <c r="C39" s="125" t="s">
        <v>141</v>
      </c>
      <c r="D39" s="198" t="s">
        <v>193</v>
      </c>
      <c r="E39" s="197"/>
      <c r="F39" s="197"/>
      <c r="G39" s="197"/>
      <c r="H39" s="199"/>
      <c r="I39" s="103"/>
      <c r="J39" s="139"/>
      <c r="K39" s="142"/>
      <c r="L39" s="142"/>
      <c r="M39" s="31"/>
      <c r="N39" s="30"/>
      <c r="O39" s="27"/>
      <c r="S39" s="27"/>
      <c r="T39" s="27"/>
    </row>
    <row r="40" spans="1:20" ht="27" customHeight="1" x14ac:dyDescent="0.25">
      <c r="A40" s="122">
        <f t="shared" si="1"/>
        <v>17</v>
      </c>
      <c r="B40" s="123"/>
      <c r="C40" s="125"/>
      <c r="D40" s="150"/>
      <c r="E40" s="37"/>
      <c r="F40" s="37"/>
      <c r="G40" s="37"/>
      <c r="H40" s="168" t="s">
        <v>194</v>
      </c>
      <c r="I40" s="104"/>
      <c r="J40" s="138"/>
      <c r="K40" s="141"/>
      <c r="L40" s="141"/>
      <c r="M40" s="30"/>
      <c r="N40" s="30"/>
      <c r="O40" s="27"/>
      <c r="P40" s="27"/>
      <c r="S40" s="27"/>
      <c r="T40" s="27"/>
    </row>
    <row r="41" spans="1:20" ht="27" customHeight="1" x14ac:dyDescent="0.25">
      <c r="A41" s="122">
        <f t="shared" si="1"/>
        <v>18</v>
      </c>
      <c r="B41" s="123"/>
      <c r="C41" s="125"/>
      <c r="D41" s="150"/>
      <c r="E41" s="37"/>
      <c r="F41" s="37"/>
      <c r="G41" s="37"/>
      <c r="H41" s="146" t="s">
        <v>195</v>
      </c>
      <c r="I41" s="105"/>
      <c r="J41" s="138">
        <f>J42+J44</f>
        <v>67900</v>
      </c>
      <c r="K41" s="141">
        <f>K42+K44</f>
        <v>20900</v>
      </c>
      <c r="L41" s="141">
        <f>L42+L44</f>
        <v>19477</v>
      </c>
      <c r="M41" s="30">
        <f>M42+M44</f>
        <v>12080</v>
      </c>
      <c r="N41" s="30">
        <f>J41-K41-L41-M41</f>
        <v>15443</v>
      </c>
      <c r="O41" s="27"/>
      <c r="P41" s="27"/>
      <c r="Q41" s="27"/>
      <c r="R41" s="27"/>
      <c r="S41" s="27"/>
      <c r="T41" s="27"/>
    </row>
    <row r="42" spans="1:20" ht="27" customHeight="1" x14ac:dyDescent="0.25">
      <c r="A42" s="122">
        <f t="shared" si="1"/>
        <v>19</v>
      </c>
      <c r="B42" s="131" t="s">
        <v>142</v>
      </c>
      <c r="C42" s="125" t="s">
        <v>143</v>
      </c>
      <c r="D42" s="150"/>
      <c r="E42" s="37"/>
      <c r="F42" s="37"/>
      <c r="G42" s="37"/>
      <c r="H42" s="146" t="s">
        <v>144</v>
      </c>
      <c r="I42" s="105"/>
      <c r="J42" s="138">
        <f>J43</f>
        <v>60000</v>
      </c>
      <c r="K42" s="141">
        <f>K43</f>
        <v>16800</v>
      </c>
      <c r="L42" s="141">
        <f>L43</f>
        <v>15800</v>
      </c>
      <c r="M42" s="30">
        <f>M43</f>
        <v>12000</v>
      </c>
      <c r="N42" s="30">
        <f>N43</f>
        <v>15400</v>
      </c>
      <c r="O42" s="27"/>
      <c r="S42" s="27"/>
      <c r="T42" s="27"/>
    </row>
    <row r="43" spans="1:20" ht="22.5" customHeight="1" x14ac:dyDescent="0.25">
      <c r="A43" s="122">
        <f t="shared" si="1"/>
        <v>20</v>
      </c>
      <c r="B43" s="123" t="s">
        <v>142</v>
      </c>
      <c r="C43" s="125" t="s">
        <v>142</v>
      </c>
      <c r="D43" s="150"/>
      <c r="E43" s="37"/>
      <c r="F43" s="37"/>
      <c r="G43" s="37"/>
      <c r="H43" s="146" t="s">
        <v>145</v>
      </c>
      <c r="I43" s="149"/>
      <c r="J43" s="90">
        <v>60000</v>
      </c>
      <c r="K43" s="142">
        <v>16800</v>
      </c>
      <c r="L43" s="142">
        <v>15800</v>
      </c>
      <c r="M43" s="31">
        <v>12000</v>
      </c>
      <c r="N43" s="31">
        <f>J43-K43-L43-M43</f>
        <v>15400</v>
      </c>
      <c r="O43" s="27"/>
      <c r="P43" s="27"/>
      <c r="S43" s="27"/>
      <c r="T43" s="27"/>
    </row>
    <row r="44" spans="1:20" x14ac:dyDescent="0.25">
      <c r="A44" s="122">
        <f t="shared" si="1"/>
        <v>21</v>
      </c>
      <c r="B44" s="127" t="s">
        <v>146</v>
      </c>
      <c r="C44" s="132">
        <v>36</v>
      </c>
      <c r="D44" s="41"/>
      <c r="E44" s="39"/>
      <c r="F44" s="39"/>
      <c r="G44" s="46" t="s">
        <v>196</v>
      </c>
      <c r="H44" s="133" t="s">
        <v>147</v>
      </c>
      <c r="I44" s="67"/>
      <c r="J44" s="138">
        <f>J45</f>
        <v>7900</v>
      </c>
      <c r="K44" s="141">
        <f>K45</f>
        <v>4100</v>
      </c>
      <c r="L44" s="141">
        <f>L45</f>
        <v>3677</v>
      </c>
      <c r="M44" s="30">
        <f>M45</f>
        <v>80</v>
      </c>
      <c r="N44" s="30">
        <f>N45</f>
        <v>43</v>
      </c>
      <c r="O44" s="27"/>
      <c r="S44" s="27"/>
      <c r="T44" s="27"/>
    </row>
    <row r="45" spans="1:20" ht="23.25" customHeight="1" x14ac:dyDescent="0.25">
      <c r="A45" s="122">
        <f t="shared" si="1"/>
        <v>22</v>
      </c>
      <c r="B45" s="134" t="s">
        <v>146</v>
      </c>
      <c r="C45" s="124" t="s">
        <v>146</v>
      </c>
      <c r="D45" s="41" t="s">
        <v>9</v>
      </c>
      <c r="E45" s="39"/>
      <c r="F45" s="39"/>
      <c r="G45" s="39"/>
      <c r="H45" s="37"/>
      <c r="I45" s="68"/>
      <c r="J45" s="90">
        <v>7900</v>
      </c>
      <c r="K45" s="142">
        <v>4100</v>
      </c>
      <c r="L45" s="142">
        <v>3677</v>
      </c>
      <c r="M45" s="31">
        <v>80</v>
      </c>
      <c r="N45" s="31">
        <f>J45-K45-L45-M45</f>
        <v>43</v>
      </c>
      <c r="O45" s="27"/>
      <c r="S45" s="27"/>
      <c r="T45" s="27"/>
    </row>
    <row r="46" spans="1:20" x14ac:dyDescent="0.25">
      <c r="A46" s="122">
        <f t="shared" si="1"/>
        <v>23</v>
      </c>
      <c r="B46" s="134"/>
      <c r="C46" s="135">
        <v>40</v>
      </c>
      <c r="D46" s="185" t="s">
        <v>197</v>
      </c>
      <c r="E46" s="185"/>
      <c r="F46" s="185"/>
      <c r="G46" s="185"/>
      <c r="H46" s="185"/>
      <c r="I46" s="67"/>
      <c r="J46" s="138">
        <v>9000</v>
      </c>
      <c r="K46" s="30">
        <v>9000</v>
      </c>
      <c r="L46" s="30">
        <v>0</v>
      </c>
      <c r="M46" s="30">
        <v>0</v>
      </c>
      <c r="N46" s="30">
        <v>0</v>
      </c>
      <c r="O46" s="27"/>
      <c r="S46" s="27"/>
      <c r="T46" s="27"/>
    </row>
    <row r="47" spans="1:20" ht="23.25" customHeight="1" x14ac:dyDescent="0.25">
      <c r="A47" s="122">
        <f t="shared" si="1"/>
        <v>24</v>
      </c>
      <c r="B47" s="134"/>
      <c r="C47" s="124" t="s">
        <v>179</v>
      </c>
      <c r="D47" s="41"/>
      <c r="E47" s="39"/>
      <c r="F47" s="39"/>
      <c r="G47" s="39"/>
      <c r="H47" s="37" t="s">
        <v>180</v>
      </c>
      <c r="I47" s="107"/>
      <c r="J47" s="90">
        <v>9000</v>
      </c>
      <c r="K47" s="31">
        <v>9000</v>
      </c>
      <c r="L47" s="30">
        <f>L48</f>
        <v>0</v>
      </c>
      <c r="M47" s="30">
        <v>0</v>
      </c>
      <c r="N47" s="30">
        <v>0</v>
      </c>
      <c r="O47" s="27"/>
      <c r="S47" s="27"/>
      <c r="T47" s="27"/>
    </row>
    <row r="48" spans="1:20" ht="27" customHeight="1" x14ac:dyDescent="0.25">
      <c r="A48" s="122">
        <f t="shared" si="1"/>
        <v>25</v>
      </c>
      <c r="B48" s="134"/>
      <c r="C48" s="124" t="s">
        <v>181</v>
      </c>
      <c r="D48" s="41"/>
      <c r="E48" s="39"/>
      <c r="F48" s="39"/>
      <c r="G48" s="39"/>
      <c r="H48" s="37" t="s">
        <v>182</v>
      </c>
      <c r="I48" s="99"/>
      <c r="J48" s="90">
        <v>9000</v>
      </c>
      <c r="K48" s="94">
        <v>9000</v>
      </c>
      <c r="L48" s="94">
        <v>0</v>
      </c>
      <c r="M48" s="94">
        <v>0</v>
      </c>
      <c r="N48" s="93">
        <v>0</v>
      </c>
      <c r="O48" s="27"/>
      <c r="S48" s="27"/>
      <c r="T48" s="27"/>
    </row>
    <row r="49" spans="1:20" ht="24" x14ac:dyDescent="0.25">
      <c r="A49" s="122">
        <f t="shared" si="1"/>
        <v>26</v>
      </c>
      <c r="B49" s="136"/>
      <c r="C49" s="137" t="s">
        <v>205</v>
      </c>
      <c r="D49" s="43"/>
      <c r="E49" s="44"/>
      <c r="F49" s="44"/>
      <c r="G49" s="44"/>
      <c r="H49" s="106" t="s">
        <v>208</v>
      </c>
      <c r="I49" s="67"/>
      <c r="J49" s="116">
        <v>6387</v>
      </c>
      <c r="K49" s="30">
        <f>K50</f>
        <v>315</v>
      </c>
      <c r="L49" s="30">
        <f>L50</f>
        <v>450</v>
      </c>
      <c r="M49" s="30">
        <f>M50</f>
        <v>600</v>
      </c>
      <c r="N49" s="30">
        <f>N50</f>
        <v>5022</v>
      </c>
      <c r="O49" s="27"/>
      <c r="P49" s="27"/>
      <c r="S49" s="27"/>
      <c r="T49" s="27"/>
    </row>
    <row r="50" spans="1:20" ht="26.25" customHeight="1" x14ac:dyDescent="0.25">
      <c r="A50" s="122">
        <f t="shared" si="1"/>
        <v>27</v>
      </c>
      <c r="B50" s="127"/>
      <c r="C50" s="128" t="s">
        <v>204</v>
      </c>
      <c r="D50" s="186" t="s">
        <v>209</v>
      </c>
      <c r="E50" s="187"/>
      <c r="F50" s="187"/>
      <c r="G50" s="187"/>
      <c r="H50" s="187"/>
      <c r="I50" s="70"/>
      <c r="J50" s="183">
        <v>6387</v>
      </c>
      <c r="K50" s="183">
        <f>K51+K52</f>
        <v>315</v>
      </c>
      <c r="L50" s="183">
        <f>L51+L52</f>
        <v>450</v>
      </c>
      <c r="M50" s="183">
        <f>M51+M52</f>
        <v>600</v>
      </c>
      <c r="N50" s="183">
        <f>N51+N52</f>
        <v>5022</v>
      </c>
      <c r="O50" s="27"/>
      <c r="P50" s="27"/>
      <c r="S50" s="27"/>
      <c r="T50" s="27"/>
    </row>
    <row r="51" spans="1:20" ht="24.75" customHeight="1" x14ac:dyDescent="0.25">
      <c r="A51" s="122">
        <f t="shared" si="1"/>
        <v>28</v>
      </c>
      <c r="B51" s="123"/>
      <c r="C51" s="124" t="s">
        <v>202</v>
      </c>
      <c r="D51" s="41" t="s">
        <v>173</v>
      </c>
      <c r="E51" s="39"/>
      <c r="F51" s="39"/>
      <c r="G51" s="39"/>
      <c r="H51" s="37"/>
      <c r="I51" s="71"/>
      <c r="J51" s="117">
        <v>6072</v>
      </c>
      <c r="K51" s="31">
        <v>0</v>
      </c>
      <c r="L51" s="31">
        <v>450</v>
      </c>
      <c r="M51" s="31">
        <v>600</v>
      </c>
      <c r="N51" s="31">
        <v>5022</v>
      </c>
      <c r="O51" s="27"/>
      <c r="P51" s="27"/>
      <c r="S51" s="27"/>
      <c r="T51" s="27"/>
    </row>
    <row r="52" spans="1:20" x14ac:dyDescent="0.25">
      <c r="A52" s="145">
        <f t="shared" si="1"/>
        <v>29</v>
      </c>
      <c r="B52" s="127"/>
      <c r="C52" s="128" t="s">
        <v>203</v>
      </c>
      <c r="D52" s="47" t="s">
        <v>206</v>
      </c>
      <c r="E52" s="48"/>
      <c r="F52" s="48"/>
      <c r="G52" s="48"/>
      <c r="H52" s="169"/>
      <c r="I52" s="67"/>
      <c r="J52" s="117">
        <v>315</v>
      </c>
      <c r="K52" s="31">
        <v>315</v>
      </c>
      <c r="L52" s="31">
        <v>0</v>
      </c>
      <c r="M52" s="31">
        <v>0</v>
      </c>
      <c r="N52" s="30">
        <v>0</v>
      </c>
      <c r="O52" s="27"/>
      <c r="P52" s="27"/>
      <c r="S52" s="27"/>
      <c r="T52" s="27"/>
    </row>
    <row r="53" spans="1:20" x14ac:dyDescent="0.25">
      <c r="A53" s="67">
        <v>30</v>
      </c>
      <c r="B53" s="71"/>
      <c r="C53" s="148">
        <v>42</v>
      </c>
      <c r="D53" s="50"/>
      <c r="E53" s="38"/>
      <c r="F53" s="38"/>
      <c r="G53" s="147"/>
      <c r="H53" s="68" t="s">
        <v>207</v>
      </c>
      <c r="I53" s="67"/>
      <c r="J53" s="91">
        <f t="shared" ref="J53:N54" si="2">J54</f>
        <v>2134</v>
      </c>
      <c r="K53" s="30">
        <f t="shared" si="2"/>
        <v>106</v>
      </c>
      <c r="L53" s="30">
        <f t="shared" si="2"/>
        <v>150</v>
      </c>
      <c r="M53" s="30">
        <f t="shared" si="2"/>
        <v>200</v>
      </c>
      <c r="N53" s="30">
        <f t="shared" si="2"/>
        <v>1678</v>
      </c>
      <c r="O53" s="27"/>
      <c r="S53" s="27"/>
      <c r="T53" s="27"/>
    </row>
    <row r="54" spans="1:20" ht="49.5" customHeight="1" x14ac:dyDescent="0.25">
      <c r="A54" s="122">
        <v>31</v>
      </c>
      <c r="B54" s="123"/>
      <c r="C54" s="126">
        <v>4293</v>
      </c>
      <c r="D54" s="40"/>
      <c r="E54" s="45"/>
      <c r="F54" s="45"/>
      <c r="G54" s="45"/>
      <c r="H54" s="37" t="s">
        <v>210</v>
      </c>
      <c r="I54" s="71"/>
      <c r="J54" s="91">
        <f t="shared" si="2"/>
        <v>2134</v>
      </c>
      <c r="K54" s="30">
        <f t="shared" si="2"/>
        <v>106</v>
      </c>
      <c r="L54" s="30">
        <f t="shared" si="2"/>
        <v>150</v>
      </c>
      <c r="M54" s="30">
        <f t="shared" si="2"/>
        <v>200</v>
      </c>
      <c r="N54" s="30">
        <f t="shared" si="2"/>
        <v>1678</v>
      </c>
      <c r="O54" s="27"/>
      <c r="P54" s="27"/>
      <c r="S54" s="27"/>
      <c r="T54" s="27"/>
    </row>
    <row r="55" spans="1:20" ht="57.6" x14ac:dyDescent="0.25">
      <c r="A55" s="122">
        <f t="shared" si="1"/>
        <v>32</v>
      </c>
      <c r="B55" s="123"/>
      <c r="C55" s="124" t="s">
        <v>201</v>
      </c>
      <c r="D55" s="41"/>
      <c r="E55" s="39"/>
      <c r="F55" s="39"/>
      <c r="G55" s="39"/>
      <c r="H55" s="37" t="s">
        <v>211</v>
      </c>
      <c r="I55" s="71"/>
      <c r="J55" s="117">
        <v>2134</v>
      </c>
      <c r="K55" s="31">
        <v>106</v>
      </c>
      <c r="L55" s="31">
        <v>150</v>
      </c>
      <c r="M55" s="31">
        <v>200</v>
      </c>
      <c r="N55" s="31">
        <v>1678</v>
      </c>
      <c r="O55" s="27"/>
      <c r="P55" s="27"/>
      <c r="S55" s="27"/>
      <c r="T55" s="27"/>
    </row>
    <row r="56" spans="1:20" ht="15" customHeight="1" x14ac:dyDescent="0.25">
      <c r="A56" s="50">
        <f>A55+1</f>
        <v>33</v>
      </c>
      <c r="B56" s="33" t="s">
        <v>124</v>
      </c>
      <c r="C56" s="8"/>
      <c r="D56" s="5" t="s">
        <v>107</v>
      </c>
      <c r="E56" s="3"/>
      <c r="F56" s="3"/>
      <c r="G56" s="3"/>
      <c r="H56" s="24"/>
      <c r="I56" s="73" t="s">
        <v>170</v>
      </c>
      <c r="J56" s="91">
        <f t="shared" ref="J56:M57" si="3">J58+J182</f>
        <v>81533</v>
      </c>
      <c r="K56" s="141">
        <f t="shared" si="3"/>
        <v>41072</v>
      </c>
      <c r="L56" s="141">
        <f t="shared" si="3"/>
        <v>28974</v>
      </c>
      <c r="M56" s="30">
        <f t="shared" si="3"/>
        <v>6138</v>
      </c>
      <c r="N56" s="30">
        <f>J56-K56-L56-M56</f>
        <v>5349</v>
      </c>
      <c r="O56" s="27"/>
      <c r="P56" s="27"/>
    </row>
    <row r="57" spans="1:20" x14ac:dyDescent="0.25">
      <c r="A57" s="50">
        <f t="shared" ref="A57:A78" si="4">A56+1</f>
        <v>34</v>
      </c>
      <c r="B57" s="33"/>
      <c r="C57" s="8"/>
      <c r="D57" s="5"/>
      <c r="E57" s="3"/>
      <c r="F57" s="3"/>
      <c r="G57" s="3"/>
      <c r="H57" s="24"/>
      <c r="I57" s="73" t="s">
        <v>171</v>
      </c>
      <c r="J57" s="91">
        <f t="shared" si="3"/>
        <v>72463</v>
      </c>
      <c r="K57" s="143">
        <f t="shared" si="3"/>
        <v>16822</v>
      </c>
      <c r="L57" s="143">
        <f t="shared" si="3"/>
        <v>18884</v>
      </c>
      <c r="M57" s="92">
        <f t="shared" si="3"/>
        <v>20960</v>
      </c>
      <c r="N57" s="30">
        <f t="shared" ref="N57:N105" si="5">J57-K57-L57-M57</f>
        <v>15797</v>
      </c>
      <c r="O57" s="27"/>
      <c r="P57" s="27"/>
    </row>
    <row r="58" spans="1:20" x14ac:dyDescent="0.25">
      <c r="A58" s="50">
        <f t="shared" si="4"/>
        <v>35</v>
      </c>
      <c r="B58" s="33" t="s">
        <v>124</v>
      </c>
      <c r="C58" s="6" t="s">
        <v>2</v>
      </c>
      <c r="D58" s="3"/>
      <c r="E58" s="5" t="s">
        <v>0</v>
      </c>
      <c r="F58" s="3"/>
      <c r="G58" s="3"/>
      <c r="H58" s="24"/>
      <c r="I58" s="73" t="s">
        <v>170</v>
      </c>
      <c r="J58" s="91">
        <f>J60+J106+J162+J178+J168</f>
        <v>80336</v>
      </c>
      <c r="K58" s="143">
        <f>K60+K106+K162+K178+K168</f>
        <v>41072</v>
      </c>
      <c r="L58" s="143">
        <f>L60+L106+L162+L178+L168</f>
        <v>27777</v>
      </c>
      <c r="M58" s="92">
        <f>M60+M106+M162+M178+M168</f>
        <v>6138</v>
      </c>
      <c r="N58" s="30">
        <f>J58-K58-L58-M58</f>
        <v>5349</v>
      </c>
      <c r="O58" s="27"/>
      <c r="P58" s="27"/>
    </row>
    <row r="59" spans="1:20" x14ac:dyDescent="0.25">
      <c r="A59" s="50">
        <f t="shared" si="4"/>
        <v>36</v>
      </c>
      <c r="B59" s="33"/>
      <c r="C59" s="6"/>
      <c r="D59" s="3"/>
      <c r="E59" s="5"/>
      <c r="F59" s="3"/>
      <c r="G59" s="3"/>
      <c r="H59" s="24"/>
      <c r="I59" s="73" t="s">
        <v>115</v>
      </c>
      <c r="J59" s="91">
        <f>J61+J107+J163+J169+J179</f>
        <v>71266</v>
      </c>
      <c r="K59" s="141">
        <f>K61+K107+K163+K169+K179</f>
        <v>16822</v>
      </c>
      <c r="L59" s="141">
        <f>L61+L107+L163+L169+L179</f>
        <v>17687</v>
      </c>
      <c r="M59" s="30">
        <f>M61+M107+M163+M169+M179</f>
        <v>20960</v>
      </c>
      <c r="N59" s="30">
        <f t="shared" si="5"/>
        <v>15797</v>
      </c>
      <c r="O59" s="27"/>
      <c r="P59" s="27"/>
    </row>
    <row r="60" spans="1:20" x14ac:dyDescent="0.25">
      <c r="A60" s="50">
        <f t="shared" si="4"/>
        <v>37</v>
      </c>
      <c r="B60" s="33" t="s">
        <v>124</v>
      </c>
      <c r="C60" s="6" t="s">
        <v>11</v>
      </c>
      <c r="D60" s="3"/>
      <c r="E60" s="3"/>
      <c r="F60" s="5" t="s">
        <v>108</v>
      </c>
      <c r="G60" s="3"/>
      <c r="H60" s="24"/>
      <c r="I60" s="73" t="s">
        <v>170</v>
      </c>
      <c r="J60" s="91">
        <f t="shared" ref="J60:M61" si="6">J62+J84+J92</f>
        <v>28478</v>
      </c>
      <c r="K60" s="143">
        <f t="shared" si="6"/>
        <v>28478</v>
      </c>
      <c r="L60" s="143">
        <f t="shared" si="6"/>
        <v>0</v>
      </c>
      <c r="M60" s="92">
        <f t="shared" si="6"/>
        <v>0</v>
      </c>
      <c r="N60" s="30">
        <f>J60-K60-L60-M60</f>
        <v>0</v>
      </c>
      <c r="O60" s="27"/>
      <c r="P60" s="27"/>
    </row>
    <row r="61" spans="1:20" x14ac:dyDescent="0.25">
      <c r="A61" s="50">
        <f t="shared" si="4"/>
        <v>38</v>
      </c>
      <c r="B61" s="33"/>
      <c r="C61" s="6"/>
      <c r="D61" s="3"/>
      <c r="E61" s="3"/>
      <c r="F61" s="5"/>
      <c r="G61" s="3"/>
      <c r="H61" s="24"/>
      <c r="I61" s="73" t="s">
        <v>115</v>
      </c>
      <c r="J61" s="91">
        <f t="shared" si="6"/>
        <v>28478</v>
      </c>
      <c r="K61" s="141">
        <f t="shared" si="6"/>
        <v>7244</v>
      </c>
      <c r="L61" s="141">
        <f t="shared" si="6"/>
        <v>7518</v>
      </c>
      <c r="M61" s="30">
        <f t="shared" si="6"/>
        <v>6987</v>
      </c>
      <c r="N61" s="30">
        <f t="shared" si="5"/>
        <v>6729</v>
      </c>
      <c r="O61" s="27"/>
      <c r="P61" s="27"/>
    </row>
    <row r="62" spans="1:20" x14ac:dyDescent="0.25">
      <c r="A62" s="50">
        <f t="shared" si="4"/>
        <v>39</v>
      </c>
      <c r="B62" s="33" t="s">
        <v>124</v>
      </c>
      <c r="C62" s="4" t="s">
        <v>12</v>
      </c>
      <c r="D62" s="3"/>
      <c r="E62" s="3"/>
      <c r="F62" s="3"/>
      <c r="G62" s="5" t="s">
        <v>42</v>
      </c>
      <c r="H62" s="24"/>
      <c r="I62" s="73" t="s">
        <v>170</v>
      </c>
      <c r="J62" s="91">
        <f>J64+J66+J68+J74+J76+J78+J82+J72+J80</f>
        <v>27652</v>
      </c>
      <c r="K62" s="143">
        <f>K64+K66+K68+K74+K76+K78+K82+K80</f>
        <v>27652</v>
      </c>
      <c r="L62" s="143">
        <f>L64+L66+L68+L70+L72+L74+L76+L78+L80+L82</f>
        <v>0</v>
      </c>
      <c r="M62" s="92">
        <f>M64+M66+M68+M74+M76+M78+M82+M80</f>
        <v>0</v>
      </c>
      <c r="N62" s="30">
        <f t="shared" si="5"/>
        <v>0</v>
      </c>
      <c r="O62" s="27"/>
      <c r="P62" s="27"/>
      <c r="T62" s="27"/>
    </row>
    <row r="63" spans="1:20" x14ac:dyDescent="0.25">
      <c r="A63" s="50">
        <f t="shared" si="4"/>
        <v>40</v>
      </c>
      <c r="B63" s="33"/>
      <c r="C63" s="4"/>
      <c r="D63" s="3"/>
      <c r="E63" s="3"/>
      <c r="F63" s="3"/>
      <c r="G63" s="5"/>
      <c r="H63" s="24"/>
      <c r="I63" s="73" t="s">
        <v>115</v>
      </c>
      <c r="J63" s="91">
        <f>J62</f>
        <v>27652</v>
      </c>
      <c r="K63" s="141">
        <f>K65+K67+K69+K81+K71+K73+K75+K77+K79+K83</f>
        <v>7000</v>
      </c>
      <c r="L63" s="141">
        <f>L65+L67+L69+L81+L71+L73+L75+L77+L79+L83</f>
        <v>7258</v>
      </c>
      <c r="M63" s="30">
        <f>M65+M67+M69+M81+M71+M73+M75+M77+M79+M83</f>
        <v>6823</v>
      </c>
      <c r="N63" s="30">
        <f>J63-K63-L63-M63</f>
        <v>6571</v>
      </c>
      <c r="O63" s="27"/>
      <c r="P63" s="27"/>
      <c r="T63" s="27"/>
    </row>
    <row r="64" spans="1:20" s="59" customFormat="1" x14ac:dyDescent="0.25">
      <c r="A64" s="108">
        <f t="shared" si="4"/>
        <v>41</v>
      </c>
      <c r="B64" s="55" t="s">
        <v>124</v>
      </c>
      <c r="C64" s="56" t="s">
        <v>45</v>
      </c>
      <c r="D64" s="58"/>
      <c r="E64" s="57"/>
      <c r="F64" s="57"/>
      <c r="G64" s="57"/>
      <c r="H64" s="61" t="s">
        <v>44</v>
      </c>
      <c r="I64" s="75" t="s">
        <v>170</v>
      </c>
      <c r="J64" s="31">
        <v>22777</v>
      </c>
      <c r="K64" s="175">
        <v>22777</v>
      </c>
      <c r="L64" s="175">
        <v>0</v>
      </c>
      <c r="M64" s="175">
        <v>0</v>
      </c>
      <c r="N64" s="30">
        <f t="shared" si="5"/>
        <v>0</v>
      </c>
      <c r="O64" s="27"/>
      <c r="P64" s="27"/>
    </row>
    <row r="65" spans="1:20" s="59" customFormat="1" x14ac:dyDescent="0.25">
      <c r="A65" s="108">
        <f t="shared" si="4"/>
        <v>42</v>
      </c>
      <c r="B65" s="55"/>
      <c r="C65" s="56"/>
      <c r="D65" s="58"/>
      <c r="E65" s="57"/>
      <c r="F65" s="57"/>
      <c r="G65" s="57"/>
      <c r="H65" s="61"/>
      <c r="I65" s="75" t="s">
        <v>115</v>
      </c>
      <c r="J65" s="31">
        <v>22777</v>
      </c>
      <c r="K65" s="31">
        <v>5677</v>
      </c>
      <c r="L65" s="31">
        <v>5900</v>
      </c>
      <c r="M65" s="31">
        <v>5700</v>
      </c>
      <c r="N65" s="30">
        <f>J65-K65-L65-M65</f>
        <v>5500</v>
      </c>
      <c r="O65" s="27"/>
      <c r="P65" s="27"/>
    </row>
    <row r="66" spans="1:20" x14ac:dyDescent="0.25">
      <c r="A66" s="50">
        <f t="shared" si="4"/>
        <v>43</v>
      </c>
      <c r="B66" s="33" t="s">
        <v>124</v>
      </c>
      <c r="C66" s="9" t="s">
        <v>47</v>
      </c>
      <c r="D66" s="5"/>
      <c r="E66" s="3"/>
      <c r="F66" s="3"/>
      <c r="G66" s="3"/>
      <c r="H66" s="24" t="s">
        <v>46</v>
      </c>
      <c r="I66" s="73" t="s">
        <v>170</v>
      </c>
      <c r="J66" s="31">
        <v>2975</v>
      </c>
      <c r="K66" s="175">
        <v>2975</v>
      </c>
      <c r="L66" s="175">
        <v>0</v>
      </c>
      <c r="M66" s="175">
        <v>0</v>
      </c>
      <c r="N66" s="30">
        <f t="shared" si="5"/>
        <v>0</v>
      </c>
      <c r="O66" s="27"/>
      <c r="P66" s="27"/>
    </row>
    <row r="67" spans="1:20" x14ac:dyDescent="0.25">
      <c r="A67" s="50">
        <f t="shared" si="4"/>
        <v>44</v>
      </c>
      <c r="B67" s="33"/>
      <c r="C67" s="9"/>
      <c r="D67" s="5"/>
      <c r="E67" s="3"/>
      <c r="F67" s="3"/>
      <c r="G67" s="3"/>
      <c r="H67" s="24"/>
      <c r="I67" s="73" t="s">
        <v>115</v>
      </c>
      <c r="J67" s="31">
        <f>J66</f>
        <v>2975</v>
      </c>
      <c r="K67" s="31">
        <v>780</v>
      </c>
      <c r="L67" s="31">
        <v>750</v>
      </c>
      <c r="M67" s="31">
        <v>750</v>
      </c>
      <c r="N67" s="30">
        <f t="shared" si="5"/>
        <v>695</v>
      </c>
      <c r="O67" s="27"/>
      <c r="P67" s="27"/>
    </row>
    <row r="68" spans="1:20" x14ac:dyDescent="0.25">
      <c r="A68" s="50">
        <f t="shared" si="4"/>
        <v>45</v>
      </c>
      <c r="B68" s="33" t="s">
        <v>124</v>
      </c>
      <c r="C68" s="9" t="s">
        <v>127</v>
      </c>
      <c r="D68" s="5"/>
      <c r="E68" s="3"/>
      <c r="F68" s="3"/>
      <c r="G68" s="3"/>
      <c r="H68" s="24" t="s">
        <v>128</v>
      </c>
      <c r="I68" s="73" t="s">
        <v>170</v>
      </c>
      <c r="J68" s="31">
        <v>150</v>
      </c>
      <c r="K68" s="175">
        <v>150</v>
      </c>
      <c r="L68" s="175">
        <v>0</v>
      </c>
      <c r="M68" s="175">
        <v>0</v>
      </c>
      <c r="N68" s="30">
        <f t="shared" si="5"/>
        <v>0</v>
      </c>
      <c r="O68" s="27"/>
      <c r="P68" s="27"/>
      <c r="T68" s="27"/>
    </row>
    <row r="69" spans="1:20" x14ac:dyDescent="0.25">
      <c r="A69" s="50">
        <f t="shared" si="4"/>
        <v>46</v>
      </c>
      <c r="B69" s="33"/>
      <c r="C69" s="9"/>
      <c r="D69" s="5"/>
      <c r="E69" s="3"/>
      <c r="F69" s="3"/>
      <c r="G69" s="3"/>
      <c r="H69" s="24"/>
      <c r="I69" s="73" t="s">
        <v>115</v>
      </c>
      <c r="J69" s="31">
        <v>150</v>
      </c>
      <c r="K69" s="31">
        <v>38</v>
      </c>
      <c r="L69" s="31">
        <v>38</v>
      </c>
      <c r="M69" s="31">
        <v>38</v>
      </c>
      <c r="N69" s="30">
        <f t="shared" si="5"/>
        <v>36</v>
      </c>
      <c r="O69" s="27"/>
      <c r="P69" s="27"/>
      <c r="T69" s="27"/>
    </row>
    <row r="70" spans="1:20" x14ac:dyDescent="0.25">
      <c r="A70" s="50">
        <f t="shared" si="4"/>
        <v>47</v>
      </c>
      <c r="B70" s="33" t="s">
        <v>124</v>
      </c>
      <c r="C70" s="9" t="s">
        <v>49</v>
      </c>
      <c r="D70" s="5"/>
      <c r="E70" s="3"/>
      <c r="F70" s="3"/>
      <c r="G70" s="3"/>
      <c r="H70" s="24" t="s">
        <v>48</v>
      </c>
      <c r="I70" s="73" t="s">
        <v>170</v>
      </c>
      <c r="J70" s="31">
        <v>0</v>
      </c>
      <c r="K70" s="175">
        <v>0</v>
      </c>
      <c r="L70" s="175">
        <v>0</v>
      </c>
      <c r="M70" s="175">
        <v>0</v>
      </c>
      <c r="N70" s="30">
        <f t="shared" si="5"/>
        <v>0</v>
      </c>
      <c r="O70" s="27"/>
      <c r="P70" s="27"/>
    </row>
    <row r="71" spans="1:20" x14ac:dyDescent="0.25">
      <c r="A71" s="50">
        <f t="shared" si="4"/>
        <v>48</v>
      </c>
      <c r="B71" s="33"/>
      <c r="C71" s="9"/>
      <c r="D71" s="5"/>
      <c r="E71" s="3"/>
      <c r="F71" s="3"/>
      <c r="G71" s="3"/>
      <c r="H71" s="24"/>
      <c r="I71" s="73" t="s">
        <v>115</v>
      </c>
      <c r="J71" s="31">
        <v>0</v>
      </c>
      <c r="K71" s="175">
        <v>0</v>
      </c>
      <c r="L71" s="175">
        <v>0</v>
      </c>
      <c r="M71" s="175">
        <v>0</v>
      </c>
      <c r="N71" s="30">
        <f t="shared" si="5"/>
        <v>0</v>
      </c>
      <c r="O71" s="27"/>
      <c r="P71" s="27"/>
    </row>
    <row r="72" spans="1:20" x14ac:dyDescent="0.25">
      <c r="A72" s="50">
        <f t="shared" si="4"/>
        <v>49</v>
      </c>
      <c r="B72" s="33" t="s">
        <v>124</v>
      </c>
      <c r="C72" s="109" t="s">
        <v>166</v>
      </c>
      <c r="D72" s="5"/>
      <c r="E72" s="3"/>
      <c r="F72" s="3"/>
      <c r="G72" s="3"/>
      <c r="H72" s="87" t="s">
        <v>165</v>
      </c>
      <c r="I72" s="73" t="s">
        <v>170</v>
      </c>
      <c r="J72" s="31">
        <v>0</v>
      </c>
      <c r="K72" s="175">
        <v>0</v>
      </c>
      <c r="L72" s="175">
        <v>0</v>
      </c>
      <c r="M72" s="175">
        <v>0</v>
      </c>
      <c r="N72" s="30">
        <f t="shared" si="5"/>
        <v>0</v>
      </c>
      <c r="O72" s="27"/>
      <c r="P72" s="27"/>
    </row>
    <row r="73" spans="1:20" x14ac:dyDescent="0.25">
      <c r="A73" s="50">
        <f t="shared" si="4"/>
        <v>50</v>
      </c>
      <c r="B73" s="33"/>
      <c r="C73" s="109"/>
      <c r="D73" s="5"/>
      <c r="E73" s="3"/>
      <c r="F73" s="3"/>
      <c r="G73" s="3"/>
      <c r="H73" s="87"/>
      <c r="I73" s="73" t="s">
        <v>115</v>
      </c>
      <c r="J73" s="31">
        <v>0</v>
      </c>
      <c r="K73" s="175">
        <v>0</v>
      </c>
      <c r="L73" s="175">
        <v>0</v>
      </c>
      <c r="M73" s="175">
        <v>0</v>
      </c>
      <c r="N73" s="30">
        <f t="shared" si="5"/>
        <v>0</v>
      </c>
      <c r="O73" s="27"/>
      <c r="P73" s="27"/>
    </row>
    <row r="74" spans="1:20" x14ac:dyDescent="0.25">
      <c r="A74" s="50">
        <f t="shared" si="4"/>
        <v>51</v>
      </c>
      <c r="B74" s="33" t="s">
        <v>124</v>
      </c>
      <c r="C74" s="9" t="s">
        <v>51</v>
      </c>
      <c r="D74" s="5"/>
      <c r="E74" s="3"/>
      <c r="F74" s="3"/>
      <c r="G74" s="3"/>
      <c r="H74" s="24" t="s">
        <v>50</v>
      </c>
      <c r="I74" s="73" t="s">
        <v>170</v>
      </c>
      <c r="J74" s="31">
        <v>450</v>
      </c>
      <c r="K74" s="175">
        <v>450</v>
      </c>
      <c r="L74" s="175">
        <v>0</v>
      </c>
      <c r="M74" s="175">
        <v>0</v>
      </c>
      <c r="N74" s="30">
        <f t="shared" si="5"/>
        <v>0</v>
      </c>
      <c r="O74" s="27"/>
      <c r="P74" s="27"/>
    </row>
    <row r="75" spans="1:20" x14ac:dyDescent="0.25">
      <c r="A75" s="50">
        <f t="shared" si="4"/>
        <v>52</v>
      </c>
      <c r="B75" s="33"/>
      <c r="C75" s="9"/>
      <c r="D75" s="5"/>
      <c r="E75" s="3"/>
      <c r="F75" s="3"/>
      <c r="G75" s="3"/>
      <c r="H75" s="24"/>
      <c r="I75" s="73" t="s">
        <v>115</v>
      </c>
      <c r="J75" s="31">
        <f>J74</f>
        <v>450</v>
      </c>
      <c r="K75" s="31">
        <v>125</v>
      </c>
      <c r="L75" s="31">
        <v>190</v>
      </c>
      <c r="M75" s="31">
        <v>50</v>
      </c>
      <c r="N75" s="30">
        <f t="shared" si="5"/>
        <v>85</v>
      </c>
      <c r="O75" s="27"/>
      <c r="P75" s="27"/>
    </row>
    <row r="76" spans="1:20" x14ac:dyDescent="0.25">
      <c r="A76" s="50">
        <f t="shared" si="4"/>
        <v>53</v>
      </c>
      <c r="B76" s="33" t="s">
        <v>124</v>
      </c>
      <c r="C76" s="9" t="s">
        <v>53</v>
      </c>
      <c r="D76" s="5"/>
      <c r="E76" s="3"/>
      <c r="F76" s="3"/>
      <c r="G76" s="3"/>
      <c r="H76" s="24" t="s">
        <v>52</v>
      </c>
      <c r="I76" s="73" t="s">
        <v>170</v>
      </c>
      <c r="J76" s="31">
        <v>0</v>
      </c>
      <c r="K76" s="175">
        <v>0</v>
      </c>
      <c r="L76" s="175">
        <v>0</v>
      </c>
      <c r="M76" s="175">
        <v>0</v>
      </c>
      <c r="N76" s="30">
        <f t="shared" si="5"/>
        <v>0</v>
      </c>
      <c r="O76" s="27"/>
      <c r="P76" s="27"/>
    </row>
    <row r="77" spans="1:20" x14ac:dyDescent="0.25">
      <c r="A77" s="50">
        <f t="shared" si="4"/>
        <v>54</v>
      </c>
      <c r="B77" s="33"/>
      <c r="C77" s="9"/>
      <c r="D77" s="5"/>
      <c r="E77" s="3"/>
      <c r="F77" s="3"/>
      <c r="G77" s="3"/>
      <c r="H77" s="24"/>
      <c r="I77" s="73" t="s">
        <v>115</v>
      </c>
      <c r="J77" s="31">
        <f>J76</f>
        <v>0</v>
      </c>
      <c r="K77" s="31">
        <f>K76</f>
        <v>0</v>
      </c>
      <c r="L77" s="31">
        <f>L76</f>
        <v>0</v>
      </c>
      <c r="M77" s="31">
        <f>M76</f>
        <v>0</v>
      </c>
      <c r="N77" s="30">
        <f t="shared" si="5"/>
        <v>0</v>
      </c>
      <c r="O77" s="27"/>
      <c r="P77" s="27"/>
    </row>
    <row r="78" spans="1:20" x14ac:dyDescent="0.25">
      <c r="A78" s="108">
        <f t="shared" si="4"/>
        <v>55</v>
      </c>
      <c r="B78" s="55" t="s">
        <v>124</v>
      </c>
      <c r="C78" s="56" t="s">
        <v>55</v>
      </c>
      <c r="D78" s="58"/>
      <c r="E78" s="57"/>
      <c r="F78" s="57"/>
      <c r="G78" s="57"/>
      <c r="H78" s="61" t="s">
        <v>54</v>
      </c>
      <c r="I78" s="75" t="s">
        <v>170</v>
      </c>
      <c r="J78" s="90">
        <v>60</v>
      </c>
      <c r="K78" s="176">
        <v>60</v>
      </c>
      <c r="L78" s="176">
        <v>0</v>
      </c>
      <c r="M78" s="176">
        <v>0</v>
      </c>
      <c r="N78" s="91">
        <f t="shared" si="5"/>
        <v>0</v>
      </c>
      <c r="O78" s="27"/>
      <c r="P78" s="27"/>
    </row>
    <row r="79" spans="1:20" x14ac:dyDescent="0.25">
      <c r="A79" s="108">
        <f t="shared" ref="A79:A142" si="7">A78+1</f>
        <v>56</v>
      </c>
      <c r="B79" s="55"/>
      <c r="C79" s="56"/>
      <c r="D79" s="58"/>
      <c r="E79" s="57"/>
      <c r="F79" s="57"/>
      <c r="G79" s="57"/>
      <c r="H79" s="61"/>
      <c r="I79" s="75" t="s">
        <v>115</v>
      </c>
      <c r="J79" s="90">
        <v>60</v>
      </c>
      <c r="K79" s="176">
        <v>15</v>
      </c>
      <c r="L79" s="176">
        <v>15</v>
      </c>
      <c r="M79" s="176">
        <v>15</v>
      </c>
      <c r="N79" s="91">
        <f t="shared" si="5"/>
        <v>15</v>
      </c>
      <c r="O79" s="27"/>
      <c r="P79" s="27"/>
    </row>
    <row r="80" spans="1:20" x14ac:dyDescent="0.25">
      <c r="A80" s="50">
        <f t="shared" si="7"/>
        <v>57</v>
      </c>
      <c r="B80" s="33" t="s">
        <v>124</v>
      </c>
      <c r="C80" s="109" t="s">
        <v>163</v>
      </c>
      <c r="D80" s="5"/>
      <c r="E80" s="3"/>
      <c r="F80" s="3"/>
      <c r="G80" s="3"/>
      <c r="H80" s="87" t="s">
        <v>164</v>
      </c>
      <c r="I80" s="73" t="s">
        <v>170</v>
      </c>
      <c r="J80" s="31">
        <v>990</v>
      </c>
      <c r="K80" s="175">
        <v>990</v>
      </c>
      <c r="L80" s="175">
        <v>0</v>
      </c>
      <c r="M80" s="175">
        <v>0</v>
      </c>
      <c r="N80" s="30">
        <f t="shared" si="5"/>
        <v>0</v>
      </c>
      <c r="O80" s="27"/>
      <c r="P80" s="27"/>
    </row>
    <row r="81" spans="1:16" x14ac:dyDescent="0.25">
      <c r="A81" s="50">
        <f t="shared" si="7"/>
        <v>58</v>
      </c>
      <c r="B81" s="33"/>
      <c r="C81" s="109"/>
      <c r="D81" s="5"/>
      <c r="E81" s="3"/>
      <c r="F81" s="3"/>
      <c r="G81" s="3"/>
      <c r="H81" s="87"/>
      <c r="I81" s="73" t="s">
        <v>115</v>
      </c>
      <c r="J81" s="31">
        <v>990</v>
      </c>
      <c r="K81" s="175">
        <v>270</v>
      </c>
      <c r="L81" s="175">
        <v>270</v>
      </c>
      <c r="M81" s="175">
        <v>230</v>
      </c>
      <c r="N81" s="30">
        <f t="shared" si="5"/>
        <v>220</v>
      </c>
      <c r="O81" s="27"/>
      <c r="P81" s="27"/>
    </row>
    <row r="82" spans="1:16" s="59" customFormat="1" x14ac:dyDescent="0.25">
      <c r="A82" s="108">
        <f t="shared" si="7"/>
        <v>59</v>
      </c>
      <c r="B82" s="55" t="s">
        <v>124</v>
      </c>
      <c r="C82" s="56" t="s">
        <v>57</v>
      </c>
      <c r="D82" s="58"/>
      <c r="E82" s="57"/>
      <c r="F82" s="57"/>
      <c r="G82" s="57"/>
      <c r="H82" s="61" t="s">
        <v>56</v>
      </c>
      <c r="I82" s="75" t="s">
        <v>170</v>
      </c>
      <c r="J82" s="31">
        <v>250</v>
      </c>
      <c r="K82" s="175">
        <v>250</v>
      </c>
      <c r="L82" s="175">
        <v>0</v>
      </c>
      <c r="M82" s="175">
        <v>0</v>
      </c>
      <c r="N82" s="30">
        <f t="shared" si="5"/>
        <v>0</v>
      </c>
      <c r="O82" s="27"/>
      <c r="P82" s="27"/>
    </row>
    <row r="83" spans="1:16" s="59" customFormat="1" x14ac:dyDescent="0.25">
      <c r="A83" s="108">
        <f t="shared" si="7"/>
        <v>60</v>
      </c>
      <c r="B83" s="55"/>
      <c r="C83" s="56"/>
      <c r="D83" s="58"/>
      <c r="E83" s="57"/>
      <c r="F83" s="57"/>
      <c r="G83" s="57"/>
      <c r="H83" s="61"/>
      <c r="I83" s="75" t="s">
        <v>115</v>
      </c>
      <c r="J83" s="31">
        <v>250</v>
      </c>
      <c r="K83" s="31">
        <v>95</v>
      </c>
      <c r="L83" s="31">
        <v>95</v>
      </c>
      <c r="M83" s="31">
        <v>40</v>
      </c>
      <c r="N83" s="30">
        <f t="shared" si="5"/>
        <v>20</v>
      </c>
      <c r="O83" s="27"/>
      <c r="P83" s="27"/>
    </row>
    <row r="84" spans="1:16" x14ac:dyDescent="0.25">
      <c r="A84" s="50">
        <f t="shared" si="7"/>
        <v>61</v>
      </c>
      <c r="B84" s="33" t="s">
        <v>124</v>
      </c>
      <c r="C84" s="4" t="s">
        <v>13</v>
      </c>
      <c r="D84" s="3"/>
      <c r="E84" s="3"/>
      <c r="F84" s="3"/>
      <c r="G84" s="5" t="s">
        <v>43</v>
      </c>
      <c r="H84" s="24"/>
      <c r="I84" s="73" t="s">
        <v>170</v>
      </c>
      <c r="J84" s="30">
        <f>J86+J88+J90</f>
        <v>176</v>
      </c>
      <c r="K84" s="92">
        <f>K88+K90</f>
        <v>176</v>
      </c>
      <c r="L84" s="92">
        <f>L86+L88+L90</f>
        <v>0</v>
      </c>
      <c r="M84" s="92">
        <f>M86+M88+M90</f>
        <v>0</v>
      </c>
      <c r="N84" s="30">
        <f t="shared" si="5"/>
        <v>0</v>
      </c>
      <c r="O84" s="27"/>
      <c r="P84" s="27"/>
    </row>
    <row r="85" spans="1:16" x14ac:dyDescent="0.25">
      <c r="A85" s="50">
        <f t="shared" si="7"/>
        <v>62</v>
      </c>
      <c r="B85" s="33"/>
      <c r="C85" s="4"/>
      <c r="D85" s="3"/>
      <c r="E85" s="3"/>
      <c r="F85" s="3"/>
      <c r="G85" s="5"/>
      <c r="H85" s="24"/>
      <c r="I85" s="73" t="s">
        <v>115</v>
      </c>
      <c r="J85" s="30">
        <f>J84</f>
        <v>176</v>
      </c>
      <c r="K85" s="30">
        <f>K89</f>
        <v>80</v>
      </c>
      <c r="L85" s="30">
        <f t="shared" ref="L85:M85" si="8">L89</f>
        <v>96</v>
      </c>
      <c r="M85" s="30">
        <f t="shared" si="8"/>
        <v>0</v>
      </c>
      <c r="N85" s="30">
        <f t="shared" si="5"/>
        <v>0</v>
      </c>
      <c r="O85" s="27"/>
      <c r="P85" s="27"/>
    </row>
    <row r="86" spans="1:16" x14ac:dyDescent="0.25">
      <c r="A86" s="50">
        <f t="shared" si="7"/>
        <v>63</v>
      </c>
      <c r="B86" s="33" t="s">
        <v>124</v>
      </c>
      <c r="C86" s="109" t="s">
        <v>59</v>
      </c>
      <c r="D86" s="5"/>
      <c r="E86" s="3"/>
      <c r="F86" s="3"/>
      <c r="G86" s="3"/>
      <c r="H86" s="24" t="s">
        <v>58</v>
      </c>
      <c r="I86" s="73" t="s">
        <v>170</v>
      </c>
      <c r="J86" s="31">
        <v>0</v>
      </c>
      <c r="K86" s="175">
        <v>0</v>
      </c>
      <c r="L86" s="175">
        <v>0</v>
      </c>
      <c r="M86" s="175">
        <v>0</v>
      </c>
      <c r="N86" s="30">
        <f t="shared" si="5"/>
        <v>0</v>
      </c>
      <c r="O86" s="27"/>
      <c r="P86" s="27"/>
    </row>
    <row r="87" spans="1:16" x14ac:dyDescent="0.25">
      <c r="A87" s="50">
        <f t="shared" si="7"/>
        <v>64</v>
      </c>
      <c r="B87" s="33"/>
      <c r="C87" s="109"/>
      <c r="D87" s="5"/>
      <c r="E87" s="3"/>
      <c r="F87" s="3"/>
      <c r="G87" s="3"/>
      <c r="H87" s="24"/>
      <c r="I87" s="73" t="s">
        <v>115</v>
      </c>
      <c r="J87" s="31">
        <v>0</v>
      </c>
      <c r="K87" s="175">
        <v>0</v>
      </c>
      <c r="L87" s="175">
        <v>0</v>
      </c>
      <c r="M87" s="175">
        <v>0</v>
      </c>
      <c r="N87" s="30">
        <f t="shared" si="5"/>
        <v>0</v>
      </c>
      <c r="O87" s="27"/>
      <c r="P87" s="27"/>
    </row>
    <row r="88" spans="1:16" x14ac:dyDescent="0.25">
      <c r="A88" s="50">
        <f t="shared" si="7"/>
        <v>65</v>
      </c>
      <c r="B88" s="110" t="s">
        <v>124</v>
      </c>
      <c r="C88" s="109" t="s">
        <v>126</v>
      </c>
      <c r="D88" s="62"/>
      <c r="E88" s="62"/>
      <c r="F88" s="62"/>
      <c r="G88" s="62"/>
      <c r="H88" s="87" t="s">
        <v>130</v>
      </c>
      <c r="I88" s="73" t="s">
        <v>170</v>
      </c>
      <c r="J88" s="31">
        <v>176</v>
      </c>
      <c r="K88" s="175">
        <v>176</v>
      </c>
      <c r="L88" s="175">
        <v>0</v>
      </c>
      <c r="M88" s="175">
        <v>0</v>
      </c>
      <c r="N88" s="30">
        <f t="shared" si="5"/>
        <v>0</v>
      </c>
      <c r="O88" s="27"/>
      <c r="P88" s="27"/>
    </row>
    <row r="89" spans="1:16" x14ac:dyDescent="0.25">
      <c r="A89" s="50">
        <f t="shared" si="7"/>
        <v>66</v>
      </c>
      <c r="B89" s="110"/>
      <c r="C89" s="109"/>
      <c r="D89" s="62"/>
      <c r="E89" s="62"/>
      <c r="F89" s="62"/>
      <c r="G89" s="62"/>
      <c r="H89" s="87"/>
      <c r="I89" s="73" t="s">
        <v>115</v>
      </c>
      <c r="J89" s="31">
        <v>176</v>
      </c>
      <c r="K89" s="175">
        <v>80</v>
      </c>
      <c r="L89" s="175">
        <v>96</v>
      </c>
      <c r="M89" s="175">
        <f>M88</f>
        <v>0</v>
      </c>
      <c r="N89" s="30">
        <f t="shared" si="5"/>
        <v>0</v>
      </c>
      <c r="O89" s="27"/>
      <c r="P89" s="27"/>
    </row>
    <row r="90" spans="1:16" x14ac:dyDescent="0.25">
      <c r="A90" s="50">
        <f t="shared" si="7"/>
        <v>67</v>
      </c>
      <c r="B90" s="33" t="s">
        <v>124</v>
      </c>
      <c r="C90" s="109" t="s">
        <v>174</v>
      </c>
      <c r="D90" s="5"/>
      <c r="E90" s="3"/>
      <c r="F90" s="3"/>
      <c r="G90" s="3"/>
      <c r="H90" s="87" t="s">
        <v>175</v>
      </c>
      <c r="I90" s="73" t="s">
        <v>170</v>
      </c>
      <c r="J90" s="31">
        <v>0</v>
      </c>
      <c r="K90" s="175">
        <v>0</v>
      </c>
      <c r="L90" s="175">
        <v>0</v>
      </c>
      <c r="M90" s="175">
        <v>0</v>
      </c>
      <c r="N90" s="30">
        <f t="shared" si="5"/>
        <v>0</v>
      </c>
      <c r="O90" s="27"/>
      <c r="P90" s="27"/>
    </row>
    <row r="91" spans="1:16" x14ac:dyDescent="0.25">
      <c r="A91" s="50">
        <f t="shared" si="7"/>
        <v>68</v>
      </c>
      <c r="B91" s="78"/>
      <c r="C91" s="111"/>
      <c r="D91" s="12"/>
      <c r="E91" s="13"/>
      <c r="F91" s="13"/>
      <c r="G91" s="13"/>
      <c r="H91" s="170"/>
      <c r="I91" s="74" t="s">
        <v>115</v>
      </c>
      <c r="J91" s="94">
        <v>0</v>
      </c>
      <c r="K91" s="94">
        <v>0</v>
      </c>
      <c r="L91" s="94">
        <v>0</v>
      </c>
      <c r="M91" s="94">
        <v>0</v>
      </c>
      <c r="N91" s="30">
        <f t="shared" si="5"/>
        <v>0</v>
      </c>
      <c r="O91" s="27"/>
      <c r="P91" s="27"/>
    </row>
    <row r="92" spans="1:16" x14ac:dyDescent="0.25">
      <c r="A92" s="50">
        <f t="shared" si="7"/>
        <v>69</v>
      </c>
      <c r="B92" s="33" t="s">
        <v>124</v>
      </c>
      <c r="C92" s="4" t="s">
        <v>15</v>
      </c>
      <c r="D92" s="3"/>
      <c r="E92" s="3"/>
      <c r="F92" s="3"/>
      <c r="G92" s="5" t="s">
        <v>14</v>
      </c>
      <c r="H92" s="24"/>
      <c r="I92" s="73" t="s">
        <v>170</v>
      </c>
      <c r="J92" s="30">
        <v>650</v>
      </c>
      <c r="K92" s="92">
        <v>650</v>
      </c>
      <c r="L92" s="92">
        <f>L94+L96+L98+L100+L102+L104</f>
        <v>0</v>
      </c>
      <c r="M92" s="92">
        <f>M94+M96+M98+M100+M102+M104</f>
        <v>0</v>
      </c>
      <c r="N92" s="30">
        <f t="shared" si="5"/>
        <v>0</v>
      </c>
      <c r="O92" s="27"/>
      <c r="P92" s="27"/>
    </row>
    <row r="93" spans="1:16" x14ac:dyDescent="0.25">
      <c r="A93" s="50">
        <f t="shared" si="7"/>
        <v>70</v>
      </c>
      <c r="B93" s="33"/>
      <c r="C93" s="4"/>
      <c r="D93" s="3"/>
      <c r="E93" s="3"/>
      <c r="F93" s="3"/>
      <c r="G93" s="5"/>
      <c r="H93" s="24"/>
      <c r="I93" s="73" t="s">
        <v>115</v>
      </c>
      <c r="J93" s="30">
        <v>650</v>
      </c>
      <c r="K93" s="30">
        <f>K103</f>
        <v>164</v>
      </c>
      <c r="L93" s="30">
        <f>L103</f>
        <v>164</v>
      </c>
      <c r="M93" s="30">
        <f>M103</f>
        <v>164</v>
      </c>
      <c r="N93" s="30">
        <f t="shared" si="5"/>
        <v>158</v>
      </c>
      <c r="O93" s="27"/>
      <c r="P93" s="27"/>
    </row>
    <row r="94" spans="1:16" ht="17.25" customHeight="1" x14ac:dyDescent="0.25">
      <c r="A94" s="50">
        <f t="shared" si="7"/>
        <v>71</v>
      </c>
      <c r="B94" s="50" t="s">
        <v>124</v>
      </c>
      <c r="C94" s="113" t="s">
        <v>148</v>
      </c>
      <c r="D94" s="46"/>
      <c r="E94" s="38"/>
      <c r="F94" s="38"/>
      <c r="G94" s="38"/>
      <c r="H94" s="37" t="s">
        <v>149</v>
      </c>
      <c r="I94" s="71" t="s">
        <v>170</v>
      </c>
      <c r="J94" s="31">
        <v>0</v>
      </c>
      <c r="K94" s="177">
        <v>0</v>
      </c>
      <c r="L94" s="31">
        <v>0</v>
      </c>
      <c r="M94" s="93">
        <v>0</v>
      </c>
      <c r="N94" s="30">
        <f t="shared" si="5"/>
        <v>0</v>
      </c>
      <c r="O94" s="27"/>
      <c r="P94" s="27"/>
    </row>
    <row r="95" spans="1:16" ht="17.25" customHeight="1" x14ac:dyDescent="0.25">
      <c r="A95" s="50">
        <f t="shared" si="7"/>
        <v>72</v>
      </c>
      <c r="B95" s="50"/>
      <c r="C95" s="113"/>
      <c r="D95" s="46"/>
      <c r="E95" s="38"/>
      <c r="F95" s="38"/>
      <c r="G95" s="38"/>
      <c r="H95" s="37"/>
      <c r="I95" s="71" t="s">
        <v>115</v>
      </c>
      <c r="J95" s="31">
        <f>J94</f>
        <v>0</v>
      </c>
      <c r="K95" s="31">
        <f>K94</f>
        <v>0</v>
      </c>
      <c r="L95" s="31">
        <f>L94</f>
        <v>0</v>
      </c>
      <c r="M95" s="31">
        <f>M94</f>
        <v>0</v>
      </c>
      <c r="N95" s="30">
        <f t="shared" si="5"/>
        <v>0</v>
      </c>
      <c r="O95" s="27"/>
      <c r="P95" s="27"/>
    </row>
    <row r="96" spans="1:16" ht="14.25" customHeight="1" x14ac:dyDescent="0.25">
      <c r="A96" s="50">
        <f t="shared" si="7"/>
        <v>73</v>
      </c>
      <c r="B96" s="50" t="s">
        <v>124</v>
      </c>
      <c r="C96" s="113" t="s">
        <v>150</v>
      </c>
      <c r="D96" s="46"/>
      <c r="E96" s="38"/>
      <c r="F96" s="38"/>
      <c r="G96" s="38"/>
      <c r="H96" s="37" t="s">
        <v>151</v>
      </c>
      <c r="I96" s="67" t="s">
        <v>170</v>
      </c>
      <c r="J96" s="31">
        <v>0</v>
      </c>
      <c r="K96" s="177">
        <v>0</v>
      </c>
      <c r="L96" s="31">
        <v>0</v>
      </c>
      <c r="M96" s="93">
        <v>0</v>
      </c>
      <c r="N96" s="30">
        <f t="shared" si="5"/>
        <v>0</v>
      </c>
      <c r="O96" s="27"/>
      <c r="P96" s="27"/>
    </row>
    <row r="97" spans="1:16" ht="14.25" customHeight="1" x14ac:dyDescent="0.25">
      <c r="A97" s="50">
        <f t="shared" si="7"/>
        <v>74</v>
      </c>
      <c r="B97" s="50"/>
      <c r="C97" s="113"/>
      <c r="D97" s="46"/>
      <c r="E97" s="38"/>
      <c r="F97" s="38"/>
      <c r="G97" s="38"/>
      <c r="H97" s="37"/>
      <c r="I97" s="67" t="s">
        <v>115</v>
      </c>
      <c r="J97" s="31">
        <f>J96</f>
        <v>0</v>
      </c>
      <c r="K97" s="31">
        <v>0</v>
      </c>
      <c r="L97" s="31">
        <f>L96</f>
        <v>0</v>
      </c>
      <c r="M97" s="31">
        <f>M96</f>
        <v>0</v>
      </c>
      <c r="N97" s="30">
        <f t="shared" si="5"/>
        <v>0</v>
      </c>
      <c r="O97" s="27"/>
      <c r="P97" s="27"/>
    </row>
    <row r="98" spans="1:16" ht="12" customHeight="1" x14ac:dyDescent="0.25">
      <c r="A98" s="50">
        <f t="shared" si="7"/>
        <v>75</v>
      </c>
      <c r="B98" s="50" t="s">
        <v>124</v>
      </c>
      <c r="C98" s="113" t="s">
        <v>152</v>
      </c>
      <c r="D98" s="46"/>
      <c r="E98" s="38"/>
      <c r="F98" s="38"/>
      <c r="G98" s="38"/>
      <c r="H98" s="37" t="s">
        <v>153</v>
      </c>
      <c r="I98" s="71" t="s">
        <v>170</v>
      </c>
      <c r="J98" s="31">
        <v>0</v>
      </c>
      <c r="K98" s="177">
        <v>0</v>
      </c>
      <c r="L98" s="31">
        <v>0</v>
      </c>
      <c r="M98" s="93">
        <v>0</v>
      </c>
      <c r="N98" s="30">
        <f t="shared" si="5"/>
        <v>0</v>
      </c>
      <c r="O98" s="27"/>
      <c r="P98" s="27"/>
    </row>
    <row r="99" spans="1:16" ht="12" customHeight="1" x14ac:dyDescent="0.25">
      <c r="A99" s="50">
        <f t="shared" si="7"/>
        <v>76</v>
      </c>
      <c r="B99" s="50"/>
      <c r="C99" s="113"/>
      <c r="D99" s="46"/>
      <c r="E99" s="38"/>
      <c r="F99" s="38"/>
      <c r="G99" s="38"/>
      <c r="H99" s="37"/>
      <c r="I99" s="71" t="s">
        <v>115</v>
      </c>
      <c r="J99" s="31">
        <f>J98</f>
        <v>0</v>
      </c>
      <c r="K99" s="31">
        <f>K98</f>
        <v>0</v>
      </c>
      <c r="L99" s="31">
        <f>L98</f>
        <v>0</v>
      </c>
      <c r="M99" s="31">
        <f>M98</f>
        <v>0</v>
      </c>
      <c r="N99" s="30">
        <f t="shared" si="5"/>
        <v>0</v>
      </c>
      <c r="O99" s="27"/>
      <c r="P99" s="27"/>
    </row>
    <row r="100" spans="1:16" ht="25.5" customHeight="1" x14ac:dyDescent="0.25">
      <c r="A100" s="50">
        <f t="shared" si="7"/>
        <v>77</v>
      </c>
      <c r="B100" s="50" t="s">
        <v>124</v>
      </c>
      <c r="C100" s="113" t="s">
        <v>154</v>
      </c>
      <c r="D100" s="46"/>
      <c r="E100" s="38"/>
      <c r="F100" s="38"/>
      <c r="G100" s="38"/>
      <c r="H100" s="37" t="s">
        <v>155</v>
      </c>
      <c r="I100" s="71" t="s">
        <v>170</v>
      </c>
      <c r="J100" s="31">
        <v>0</v>
      </c>
      <c r="K100" s="177">
        <v>0</v>
      </c>
      <c r="L100" s="31">
        <v>0</v>
      </c>
      <c r="M100" s="93">
        <v>0</v>
      </c>
      <c r="N100" s="30">
        <f t="shared" si="5"/>
        <v>0</v>
      </c>
      <c r="O100" s="27"/>
      <c r="P100" s="27"/>
    </row>
    <row r="101" spans="1:16" x14ac:dyDescent="0.25">
      <c r="A101" s="50">
        <f t="shared" si="7"/>
        <v>78</v>
      </c>
      <c r="B101" s="50"/>
      <c r="C101" s="113"/>
      <c r="D101" s="46"/>
      <c r="E101" s="38"/>
      <c r="F101" s="38"/>
      <c r="G101" s="38"/>
      <c r="H101" s="37"/>
      <c r="I101" s="71" t="s">
        <v>115</v>
      </c>
      <c r="J101" s="31">
        <f>J100</f>
        <v>0</v>
      </c>
      <c r="K101" s="31">
        <f>K100</f>
        <v>0</v>
      </c>
      <c r="L101" s="31">
        <f>L100</f>
        <v>0</v>
      </c>
      <c r="M101" s="31">
        <f>M100</f>
        <v>0</v>
      </c>
      <c r="N101" s="30">
        <f t="shared" si="5"/>
        <v>0</v>
      </c>
      <c r="O101" s="27"/>
      <c r="P101" s="27"/>
    </row>
    <row r="102" spans="1:16" ht="25.5" customHeight="1" x14ac:dyDescent="0.25">
      <c r="A102" s="50">
        <f t="shared" si="7"/>
        <v>79</v>
      </c>
      <c r="B102" s="50"/>
      <c r="C102" s="113" t="s">
        <v>131</v>
      </c>
      <c r="D102" s="46"/>
      <c r="E102" s="38"/>
      <c r="F102" s="38"/>
      <c r="G102" s="38"/>
      <c r="H102" s="37" t="s">
        <v>132</v>
      </c>
      <c r="I102" s="71" t="s">
        <v>170</v>
      </c>
      <c r="J102" s="31">
        <v>650</v>
      </c>
      <c r="K102" s="177">
        <v>650</v>
      </c>
      <c r="L102" s="31">
        <v>0</v>
      </c>
      <c r="M102" s="93">
        <v>0</v>
      </c>
      <c r="N102" s="30">
        <f t="shared" si="5"/>
        <v>0</v>
      </c>
      <c r="O102" s="27"/>
      <c r="P102" s="27"/>
    </row>
    <row r="103" spans="1:16" x14ac:dyDescent="0.25">
      <c r="A103" s="50">
        <f t="shared" si="7"/>
        <v>80</v>
      </c>
      <c r="B103" s="50"/>
      <c r="C103" s="113"/>
      <c r="D103" s="46"/>
      <c r="E103" s="38"/>
      <c r="F103" s="38"/>
      <c r="G103" s="38"/>
      <c r="H103" s="37"/>
      <c r="I103" s="71" t="s">
        <v>115</v>
      </c>
      <c r="J103" s="31">
        <v>650</v>
      </c>
      <c r="K103" s="31">
        <v>164</v>
      </c>
      <c r="L103" s="31">
        <v>164</v>
      </c>
      <c r="M103" s="31">
        <v>164</v>
      </c>
      <c r="N103" s="30">
        <f t="shared" si="5"/>
        <v>158</v>
      </c>
      <c r="O103" s="27"/>
      <c r="P103" s="27"/>
    </row>
    <row r="104" spans="1:16" ht="13.5" customHeight="1" x14ac:dyDescent="0.25">
      <c r="A104" s="50">
        <f t="shared" si="7"/>
        <v>81</v>
      </c>
      <c r="B104" s="50" t="s">
        <v>124</v>
      </c>
      <c r="C104" s="51" t="s">
        <v>156</v>
      </c>
      <c r="D104" s="46"/>
      <c r="E104" s="52"/>
      <c r="F104" s="52"/>
      <c r="G104" s="38"/>
      <c r="H104" s="37" t="s">
        <v>157</v>
      </c>
      <c r="I104" s="71" t="s">
        <v>170</v>
      </c>
      <c r="J104" s="31">
        <v>0</v>
      </c>
      <c r="K104" s="177">
        <v>0</v>
      </c>
      <c r="L104" s="31">
        <v>0</v>
      </c>
      <c r="M104" s="93">
        <v>0</v>
      </c>
      <c r="N104" s="30">
        <f t="shared" si="5"/>
        <v>0</v>
      </c>
      <c r="O104" s="27"/>
      <c r="P104" s="27"/>
    </row>
    <row r="105" spans="1:16" ht="13.5" customHeight="1" x14ac:dyDescent="0.25">
      <c r="A105" s="50">
        <f t="shared" si="7"/>
        <v>82</v>
      </c>
      <c r="B105" s="50"/>
      <c r="C105" s="51"/>
      <c r="D105" s="46"/>
      <c r="E105" s="52"/>
      <c r="F105" s="52"/>
      <c r="G105" s="38"/>
      <c r="H105" s="37"/>
      <c r="I105" s="71" t="s">
        <v>115</v>
      </c>
      <c r="J105" s="31">
        <f>J104</f>
        <v>0</v>
      </c>
      <c r="K105" s="142">
        <v>0</v>
      </c>
      <c r="L105" s="142">
        <f>L104</f>
        <v>0</v>
      </c>
      <c r="M105" s="31">
        <f>M104</f>
        <v>0</v>
      </c>
      <c r="N105" s="30">
        <f t="shared" si="5"/>
        <v>0</v>
      </c>
      <c r="O105" s="27"/>
      <c r="P105" s="27"/>
    </row>
    <row r="106" spans="1:16" ht="13.5" customHeight="1" x14ac:dyDescent="0.25">
      <c r="A106" s="50">
        <f t="shared" si="7"/>
        <v>83</v>
      </c>
      <c r="B106" s="50"/>
      <c r="C106" s="53" t="s">
        <v>138</v>
      </c>
      <c r="D106" s="46"/>
      <c r="E106" s="54"/>
      <c r="F106" s="54"/>
      <c r="G106" s="46"/>
      <c r="H106" s="49" t="s">
        <v>158</v>
      </c>
      <c r="I106" s="68" t="s">
        <v>170</v>
      </c>
      <c r="J106" s="30">
        <f t="shared" ref="J106:M107" si="9">J108+J130+J132+J138+J144+J146+J148+J150+J152+J154</f>
        <v>10608</v>
      </c>
      <c r="K106" s="141">
        <f t="shared" si="9"/>
        <v>5904</v>
      </c>
      <c r="L106" s="141">
        <f t="shared" si="9"/>
        <v>4112</v>
      </c>
      <c r="M106" s="30">
        <f t="shared" si="9"/>
        <v>433</v>
      </c>
      <c r="N106" s="30">
        <f>J106-K106-L106-M106</f>
        <v>159</v>
      </c>
      <c r="O106" s="27"/>
      <c r="P106" s="27"/>
    </row>
    <row r="107" spans="1:16" ht="13.5" customHeight="1" x14ac:dyDescent="0.25">
      <c r="A107" s="50">
        <f t="shared" si="7"/>
        <v>84</v>
      </c>
      <c r="B107" s="50"/>
      <c r="C107" s="53"/>
      <c r="D107" s="46"/>
      <c r="E107" s="54"/>
      <c r="F107" s="54"/>
      <c r="G107" s="46"/>
      <c r="H107" s="49"/>
      <c r="I107" s="68" t="s">
        <v>115</v>
      </c>
      <c r="J107" s="30">
        <f t="shared" si="9"/>
        <v>10608</v>
      </c>
      <c r="K107" s="141">
        <f t="shared" si="9"/>
        <v>3413</v>
      </c>
      <c r="L107" s="141">
        <f t="shared" si="9"/>
        <v>3704</v>
      </c>
      <c r="M107" s="30">
        <f t="shared" si="9"/>
        <v>2508</v>
      </c>
      <c r="N107" s="30">
        <f t="shared" ref="N107:N131" si="10">J107-K107-L107-M107</f>
        <v>983</v>
      </c>
      <c r="O107" s="27"/>
      <c r="P107" s="27"/>
    </row>
    <row r="108" spans="1:16" x14ac:dyDescent="0.25">
      <c r="A108" s="50">
        <f t="shared" si="7"/>
        <v>85</v>
      </c>
      <c r="B108" s="33" t="s">
        <v>124</v>
      </c>
      <c r="C108" s="4" t="s">
        <v>17</v>
      </c>
      <c r="D108" s="3"/>
      <c r="E108" s="3"/>
      <c r="F108" s="3"/>
      <c r="G108" s="5" t="s">
        <v>16</v>
      </c>
      <c r="H108" s="24"/>
      <c r="I108" s="73" t="s">
        <v>170</v>
      </c>
      <c r="J108" s="30">
        <f>J110+J112+J114+J116+J118+J120+J124+J126+J128+J122</f>
        <v>6814</v>
      </c>
      <c r="K108" s="143">
        <f>K112+K114+K116+K118+K120+K124+K126+K128+K110+K122</f>
        <v>4527</v>
      </c>
      <c r="L108" s="143">
        <f>L112+L114+L116+L118+L120+L124+L126+L128+L110+L122</f>
        <v>1959</v>
      </c>
      <c r="M108" s="92">
        <f>M112+M114+M116+M118+M120+M124+M126+M128+M110+M122</f>
        <v>238</v>
      </c>
      <c r="N108" s="30">
        <f t="shared" si="10"/>
        <v>90</v>
      </c>
      <c r="O108" s="27"/>
      <c r="P108" s="27"/>
    </row>
    <row r="109" spans="1:16" x14ac:dyDescent="0.25">
      <c r="A109" s="50">
        <f t="shared" si="7"/>
        <v>86</v>
      </c>
      <c r="B109" s="33"/>
      <c r="C109" s="4"/>
      <c r="D109" s="3"/>
      <c r="E109" s="3"/>
      <c r="F109" s="3"/>
      <c r="G109" s="5"/>
      <c r="H109" s="24"/>
      <c r="I109" s="73" t="s">
        <v>115</v>
      </c>
      <c r="J109" s="30">
        <f>J111+J113+J115+J117+J119+J121+J123+J125+J127+J129</f>
        <v>6814</v>
      </c>
      <c r="K109" s="141">
        <f>K111+K113+K115+K117+K119+K121+K123+K125+K127+K129</f>
        <v>2403</v>
      </c>
      <c r="L109" s="141">
        <f>L111+L113+L115+L117+L119+L121+L123+L125+L127+L129</f>
        <v>2259</v>
      </c>
      <c r="M109" s="30">
        <f>M111+M113+M115+M117+M119+M121+M123+M125+M127+M129</f>
        <v>1350</v>
      </c>
      <c r="N109" s="30">
        <f t="shared" si="10"/>
        <v>802</v>
      </c>
      <c r="O109" s="27"/>
      <c r="P109" s="27"/>
    </row>
    <row r="110" spans="1:16" x14ac:dyDescent="0.25">
      <c r="A110" s="50">
        <f t="shared" si="7"/>
        <v>87</v>
      </c>
      <c r="B110" s="33" t="s">
        <v>124</v>
      </c>
      <c r="C110" s="9" t="s">
        <v>80</v>
      </c>
      <c r="D110" s="3"/>
      <c r="E110" s="3"/>
      <c r="F110" s="3"/>
      <c r="G110" s="5"/>
      <c r="H110" s="24" t="s">
        <v>70</v>
      </c>
      <c r="I110" s="73" t="s">
        <v>170</v>
      </c>
      <c r="J110" s="31">
        <v>420</v>
      </c>
      <c r="K110" s="175">
        <v>100</v>
      </c>
      <c r="L110" s="175">
        <v>200</v>
      </c>
      <c r="M110" s="175">
        <v>70</v>
      </c>
      <c r="N110" s="30">
        <f>J110-K110-L110-M110</f>
        <v>50</v>
      </c>
      <c r="O110" s="27"/>
      <c r="P110" s="27"/>
    </row>
    <row r="111" spans="1:16" x14ac:dyDescent="0.25">
      <c r="A111" s="50">
        <f t="shared" si="7"/>
        <v>88</v>
      </c>
      <c r="B111" s="33"/>
      <c r="C111" s="9"/>
      <c r="D111" s="3"/>
      <c r="E111" s="3"/>
      <c r="F111" s="3"/>
      <c r="G111" s="5"/>
      <c r="H111" s="24"/>
      <c r="I111" s="73" t="s">
        <v>115</v>
      </c>
      <c r="J111" s="31">
        <f>J110</f>
        <v>420</v>
      </c>
      <c r="K111" s="31">
        <v>60</v>
      </c>
      <c r="L111" s="31">
        <v>240</v>
      </c>
      <c r="M111" s="31">
        <v>70</v>
      </c>
      <c r="N111" s="30">
        <f t="shared" si="10"/>
        <v>50</v>
      </c>
      <c r="O111" s="27"/>
      <c r="P111" s="27"/>
    </row>
    <row r="112" spans="1:16" x14ac:dyDescent="0.25">
      <c r="A112" s="50">
        <f t="shared" si="7"/>
        <v>89</v>
      </c>
      <c r="B112" s="33" t="s">
        <v>124</v>
      </c>
      <c r="C112" s="9" t="s">
        <v>81</v>
      </c>
      <c r="D112" s="3"/>
      <c r="E112" s="3"/>
      <c r="F112" s="3"/>
      <c r="G112" s="5"/>
      <c r="H112" s="24" t="s">
        <v>71</v>
      </c>
      <c r="I112" s="73" t="s">
        <v>170</v>
      </c>
      <c r="J112" s="31">
        <v>7</v>
      </c>
      <c r="K112" s="175">
        <v>2</v>
      </c>
      <c r="L112" s="175">
        <v>5</v>
      </c>
      <c r="M112" s="175">
        <v>0</v>
      </c>
      <c r="N112" s="30">
        <f t="shared" si="10"/>
        <v>0</v>
      </c>
      <c r="O112" s="27"/>
      <c r="P112" s="27"/>
    </row>
    <row r="113" spans="1:16" x14ac:dyDescent="0.25">
      <c r="A113" s="50">
        <f t="shared" si="7"/>
        <v>90</v>
      </c>
      <c r="B113" s="33"/>
      <c r="C113" s="9"/>
      <c r="D113" s="3"/>
      <c r="E113" s="3"/>
      <c r="F113" s="3"/>
      <c r="G113" s="5"/>
      <c r="H113" s="24"/>
      <c r="I113" s="73" t="s">
        <v>115</v>
      </c>
      <c r="J113" s="31">
        <f>J112</f>
        <v>7</v>
      </c>
      <c r="K113" s="31">
        <v>2</v>
      </c>
      <c r="L113" s="31">
        <f>L112</f>
        <v>5</v>
      </c>
      <c r="M113" s="31">
        <v>0</v>
      </c>
      <c r="N113" s="30">
        <f t="shared" si="10"/>
        <v>0</v>
      </c>
      <c r="O113" s="27"/>
      <c r="P113" s="27"/>
    </row>
    <row r="114" spans="1:16" s="59" customFormat="1" x14ac:dyDescent="0.25">
      <c r="A114" s="50">
        <f t="shared" si="7"/>
        <v>91</v>
      </c>
      <c r="B114" s="55" t="s">
        <v>124</v>
      </c>
      <c r="C114" s="56" t="s">
        <v>82</v>
      </c>
      <c r="D114" s="57"/>
      <c r="E114" s="57"/>
      <c r="F114" s="57"/>
      <c r="G114" s="58"/>
      <c r="H114" s="61" t="s">
        <v>72</v>
      </c>
      <c r="I114" s="75" t="s">
        <v>170</v>
      </c>
      <c r="J114" s="31">
        <v>1100</v>
      </c>
      <c r="K114" s="175">
        <v>600</v>
      </c>
      <c r="L114" s="175">
        <v>500</v>
      </c>
      <c r="M114" s="175">
        <v>0</v>
      </c>
      <c r="N114" s="30">
        <f t="shared" si="10"/>
        <v>0</v>
      </c>
      <c r="O114" s="27"/>
      <c r="P114" s="27"/>
    </row>
    <row r="115" spans="1:16" s="59" customFormat="1" x14ac:dyDescent="0.25">
      <c r="A115" s="50">
        <f t="shared" si="7"/>
        <v>92</v>
      </c>
      <c r="B115" s="55"/>
      <c r="C115" s="56"/>
      <c r="D115" s="57"/>
      <c r="E115" s="57"/>
      <c r="F115" s="57"/>
      <c r="G115" s="58"/>
      <c r="H115" s="61"/>
      <c r="I115" s="75" t="s">
        <v>115</v>
      </c>
      <c r="J115" s="31">
        <f>J114</f>
        <v>1100</v>
      </c>
      <c r="K115" s="31">
        <v>400</v>
      </c>
      <c r="L115" s="31">
        <v>275</v>
      </c>
      <c r="M115" s="31">
        <v>225</v>
      </c>
      <c r="N115" s="30">
        <f t="shared" si="10"/>
        <v>200</v>
      </c>
      <c r="O115" s="27"/>
      <c r="P115" s="27"/>
    </row>
    <row r="116" spans="1:16" x14ac:dyDescent="0.25">
      <c r="A116" s="50">
        <f t="shared" si="7"/>
        <v>93</v>
      </c>
      <c r="B116" s="33" t="s">
        <v>124</v>
      </c>
      <c r="C116" s="9" t="s">
        <v>83</v>
      </c>
      <c r="D116" s="3"/>
      <c r="E116" s="3"/>
      <c r="F116" s="3"/>
      <c r="G116" s="5"/>
      <c r="H116" s="24" t="s">
        <v>73</v>
      </c>
      <c r="I116" s="73" t="s">
        <v>170</v>
      </c>
      <c r="J116" s="31">
        <v>60</v>
      </c>
      <c r="K116" s="175">
        <v>57</v>
      </c>
      <c r="L116" s="175">
        <v>3</v>
      </c>
      <c r="M116" s="175">
        <v>0</v>
      </c>
      <c r="N116" s="30">
        <f t="shared" si="10"/>
        <v>0</v>
      </c>
      <c r="O116" s="27"/>
      <c r="P116" s="27"/>
    </row>
    <row r="117" spans="1:16" x14ac:dyDescent="0.25">
      <c r="A117" s="50">
        <f t="shared" si="7"/>
        <v>94</v>
      </c>
      <c r="B117" s="33"/>
      <c r="C117" s="9"/>
      <c r="D117" s="3"/>
      <c r="E117" s="3"/>
      <c r="F117" s="3"/>
      <c r="G117" s="5"/>
      <c r="H117" s="24"/>
      <c r="I117" s="73" t="s">
        <v>115</v>
      </c>
      <c r="J117" s="31">
        <v>60</v>
      </c>
      <c r="K117" s="31">
        <v>18</v>
      </c>
      <c r="L117" s="31">
        <v>17</v>
      </c>
      <c r="M117" s="31">
        <v>15</v>
      </c>
      <c r="N117" s="30">
        <f t="shared" si="10"/>
        <v>10</v>
      </c>
      <c r="O117" s="27"/>
      <c r="P117" s="27"/>
    </row>
    <row r="118" spans="1:16" x14ac:dyDescent="0.25">
      <c r="A118" s="50">
        <f t="shared" si="7"/>
        <v>95</v>
      </c>
      <c r="B118" s="33" t="s">
        <v>124</v>
      </c>
      <c r="C118" s="9" t="s">
        <v>84</v>
      </c>
      <c r="D118" s="3"/>
      <c r="E118" s="3"/>
      <c r="F118" s="3"/>
      <c r="G118" s="5"/>
      <c r="H118" s="24" t="s">
        <v>74</v>
      </c>
      <c r="I118" s="73" t="s">
        <v>170</v>
      </c>
      <c r="J118" s="31">
        <v>42</v>
      </c>
      <c r="K118" s="175">
        <v>42</v>
      </c>
      <c r="L118" s="175">
        <v>0</v>
      </c>
      <c r="M118" s="175">
        <v>0</v>
      </c>
      <c r="N118" s="30">
        <f t="shared" si="10"/>
        <v>0</v>
      </c>
      <c r="O118" s="27"/>
      <c r="P118" s="27"/>
    </row>
    <row r="119" spans="1:16" x14ac:dyDescent="0.25">
      <c r="A119" s="50">
        <f t="shared" si="7"/>
        <v>96</v>
      </c>
      <c r="B119" s="33"/>
      <c r="C119" s="9"/>
      <c r="D119" s="3"/>
      <c r="E119" s="3"/>
      <c r="F119" s="3"/>
      <c r="G119" s="5"/>
      <c r="H119" s="24"/>
      <c r="I119" s="73" t="s">
        <v>115</v>
      </c>
      <c r="J119" s="31">
        <f>J118</f>
        <v>42</v>
      </c>
      <c r="K119" s="31">
        <v>12</v>
      </c>
      <c r="L119" s="31">
        <v>12</v>
      </c>
      <c r="M119" s="31">
        <v>12</v>
      </c>
      <c r="N119" s="30">
        <f t="shared" si="10"/>
        <v>6</v>
      </c>
      <c r="O119" s="27"/>
      <c r="P119" s="27"/>
    </row>
    <row r="120" spans="1:16" x14ac:dyDescent="0.25">
      <c r="A120" s="50">
        <f t="shared" si="7"/>
        <v>97</v>
      </c>
      <c r="B120" s="33" t="s">
        <v>124</v>
      </c>
      <c r="C120" s="9" t="s">
        <v>85</v>
      </c>
      <c r="D120" s="3"/>
      <c r="E120" s="3"/>
      <c r="F120" s="3"/>
      <c r="G120" s="5"/>
      <c r="H120" s="24" t="s">
        <v>75</v>
      </c>
      <c r="I120" s="73" t="s">
        <v>170</v>
      </c>
      <c r="J120" s="31">
        <v>178</v>
      </c>
      <c r="K120" s="175">
        <v>80</v>
      </c>
      <c r="L120" s="175">
        <v>60</v>
      </c>
      <c r="M120" s="175">
        <v>38</v>
      </c>
      <c r="N120" s="30">
        <f t="shared" si="10"/>
        <v>0</v>
      </c>
      <c r="O120" s="27"/>
      <c r="P120" s="27"/>
    </row>
    <row r="121" spans="1:16" x14ac:dyDescent="0.25">
      <c r="A121" s="50">
        <f t="shared" si="7"/>
        <v>98</v>
      </c>
      <c r="B121" s="33"/>
      <c r="C121" s="9"/>
      <c r="D121" s="3"/>
      <c r="E121" s="3"/>
      <c r="F121" s="3"/>
      <c r="G121" s="5"/>
      <c r="H121" s="24"/>
      <c r="I121" s="73" t="s">
        <v>115</v>
      </c>
      <c r="J121" s="31">
        <f>J120</f>
        <v>178</v>
      </c>
      <c r="K121" s="31">
        <v>80</v>
      </c>
      <c r="L121" s="31">
        <v>60</v>
      </c>
      <c r="M121" s="31">
        <v>38</v>
      </c>
      <c r="N121" s="30">
        <f t="shared" si="10"/>
        <v>0</v>
      </c>
      <c r="O121" s="27"/>
      <c r="P121" s="27"/>
    </row>
    <row r="122" spans="1:16" x14ac:dyDescent="0.25">
      <c r="A122" s="50">
        <f t="shared" si="7"/>
        <v>99</v>
      </c>
      <c r="B122" s="33" t="s">
        <v>124</v>
      </c>
      <c r="C122" s="9" t="s">
        <v>86</v>
      </c>
      <c r="D122" s="3"/>
      <c r="E122" s="3"/>
      <c r="F122" s="3"/>
      <c r="G122" s="5"/>
      <c r="H122" s="24" t="s">
        <v>76</v>
      </c>
      <c r="I122" s="73" t="s">
        <v>170</v>
      </c>
      <c r="J122" s="31">
        <v>25</v>
      </c>
      <c r="K122" s="175">
        <v>10</v>
      </c>
      <c r="L122" s="175">
        <v>15</v>
      </c>
      <c r="M122" s="175">
        <v>0</v>
      </c>
      <c r="N122" s="30">
        <f t="shared" si="10"/>
        <v>0</v>
      </c>
      <c r="O122" s="27"/>
      <c r="P122" s="27"/>
    </row>
    <row r="123" spans="1:16" x14ac:dyDescent="0.25">
      <c r="A123" s="50">
        <f t="shared" si="7"/>
        <v>100</v>
      </c>
      <c r="B123" s="33"/>
      <c r="C123" s="9"/>
      <c r="D123" s="3"/>
      <c r="E123" s="3"/>
      <c r="F123" s="3"/>
      <c r="G123" s="5"/>
      <c r="H123" s="24"/>
      <c r="I123" s="73" t="s">
        <v>115</v>
      </c>
      <c r="J123" s="31">
        <v>25</v>
      </c>
      <c r="K123" s="175">
        <v>10</v>
      </c>
      <c r="L123" s="175">
        <v>15</v>
      </c>
      <c r="M123" s="175">
        <v>0</v>
      </c>
      <c r="N123" s="30">
        <f t="shared" si="10"/>
        <v>0</v>
      </c>
      <c r="O123" s="27"/>
      <c r="P123" s="27"/>
    </row>
    <row r="124" spans="1:16" s="59" customFormat="1" x14ac:dyDescent="0.25">
      <c r="A124" s="50">
        <f t="shared" si="7"/>
        <v>101</v>
      </c>
      <c r="B124" s="55" t="s">
        <v>124</v>
      </c>
      <c r="C124" s="56" t="s">
        <v>87</v>
      </c>
      <c r="D124" s="57"/>
      <c r="E124" s="57"/>
      <c r="F124" s="57"/>
      <c r="G124" s="58"/>
      <c r="H124" s="61" t="s">
        <v>77</v>
      </c>
      <c r="I124" s="75" t="s">
        <v>170</v>
      </c>
      <c r="J124" s="31">
        <v>380</v>
      </c>
      <c r="K124" s="175">
        <v>150</v>
      </c>
      <c r="L124" s="175">
        <v>120</v>
      </c>
      <c r="M124" s="175">
        <v>80</v>
      </c>
      <c r="N124" s="30">
        <f t="shared" si="10"/>
        <v>30</v>
      </c>
      <c r="O124" s="27"/>
      <c r="P124" s="27"/>
    </row>
    <row r="125" spans="1:16" s="59" customFormat="1" x14ac:dyDescent="0.25">
      <c r="A125" s="50">
        <f t="shared" si="7"/>
        <v>102</v>
      </c>
      <c r="B125" s="55"/>
      <c r="C125" s="56"/>
      <c r="D125" s="57"/>
      <c r="E125" s="57"/>
      <c r="F125" s="57"/>
      <c r="G125" s="58"/>
      <c r="H125" s="61"/>
      <c r="I125" s="75" t="s">
        <v>115</v>
      </c>
      <c r="J125" s="31">
        <f>J124</f>
        <v>380</v>
      </c>
      <c r="K125" s="31">
        <v>135</v>
      </c>
      <c r="L125" s="31">
        <v>135</v>
      </c>
      <c r="M125" s="31">
        <v>75</v>
      </c>
      <c r="N125" s="30">
        <f>J125-K125-L125-M125</f>
        <v>35</v>
      </c>
      <c r="O125" s="27"/>
      <c r="P125" s="27"/>
    </row>
    <row r="126" spans="1:16" ht="26.25" customHeight="1" x14ac:dyDescent="0.25">
      <c r="A126" s="50">
        <f t="shared" si="7"/>
        <v>103</v>
      </c>
      <c r="B126" s="33" t="s">
        <v>124</v>
      </c>
      <c r="C126" s="9" t="s">
        <v>88</v>
      </c>
      <c r="D126" s="3"/>
      <c r="E126" s="3"/>
      <c r="F126" s="3"/>
      <c r="G126" s="5"/>
      <c r="H126" s="24" t="s">
        <v>78</v>
      </c>
      <c r="I126" s="79" t="s">
        <v>170</v>
      </c>
      <c r="J126" s="31">
        <v>2342</v>
      </c>
      <c r="K126" s="175">
        <v>1536</v>
      </c>
      <c r="L126" s="175">
        <v>806</v>
      </c>
      <c r="M126" s="175">
        <v>0</v>
      </c>
      <c r="N126" s="30">
        <f t="shared" si="10"/>
        <v>0</v>
      </c>
      <c r="O126" s="27"/>
      <c r="P126" s="27"/>
    </row>
    <row r="127" spans="1:16" x14ac:dyDescent="0.25">
      <c r="A127" s="50">
        <f t="shared" si="7"/>
        <v>104</v>
      </c>
      <c r="B127" s="33"/>
      <c r="C127" s="9"/>
      <c r="D127" s="3"/>
      <c r="E127" s="3"/>
      <c r="F127" s="3"/>
      <c r="G127" s="5"/>
      <c r="H127" s="24"/>
      <c r="I127" s="79" t="s">
        <v>115</v>
      </c>
      <c r="J127" s="31">
        <v>2342</v>
      </c>
      <c r="K127" s="31">
        <v>986</v>
      </c>
      <c r="L127" s="31">
        <v>800</v>
      </c>
      <c r="M127" s="31">
        <v>350</v>
      </c>
      <c r="N127" s="30">
        <f t="shared" si="10"/>
        <v>206</v>
      </c>
      <c r="O127" s="27"/>
      <c r="P127" s="27"/>
    </row>
    <row r="128" spans="1:16" s="59" customFormat="1" ht="23.25" customHeight="1" x14ac:dyDescent="0.25">
      <c r="A128" s="50">
        <f t="shared" si="7"/>
        <v>105</v>
      </c>
      <c r="B128" s="55" t="s">
        <v>124</v>
      </c>
      <c r="C128" s="56" t="s">
        <v>89</v>
      </c>
      <c r="D128" s="57"/>
      <c r="E128" s="57"/>
      <c r="F128" s="57"/>
      <c r="G128" s="58"/>
      <c r="H128" s="61" t="s">
        <v>79</v>
      </c>
      <c r="I128" s="76" t="s">
        <v>170</v>
      </c>
      <c r="J128" s="31">
        <v>2260</v>
      </c>
      <c r="K128" s="175">
        <v>1950</v>
      </c>
      <c r="L128" s="175">
        <v>250</v>
      </c>
      <c r="M128" s="175">
        <v>50</v>
      </c>
      <c r="N128" s="30">
        <f t="shared" si="10"/>
        <v>10</v>
      </c>
      <c r="O128" s="27"/>
      <c r="P128" s="27"/>
    </row>
    <row r="129" spans="1:18" s="59" customFormat="1" x14ac:dyDescent="0.25">
      <c r="A129" s="50">
        <f t="shared" si="7"/>
        <v>106</v>
      </c>
      <c r="B129" s="55"/>
      <c r="C129" s="56"/>
      <c r="D129" s="57"/>
      <c r="E129" s="57"/>
      <c r="F129" s="57"/>
      <c r="G129" s="58"/>
      <c r="H129" s="61"/>
      <c r="I129" s="76" t="s">
        <v>115</v>
      </c>
      <c r="J129" s="31">
        <v>2260</v>
      </c>
      <c r="K129" s="31">
        <v>700</v>
      </c>
      <c r="L129" s="31">
        <v>700</v>
      </c>
      <c r="M129" s="31">
        <v>565</v>
      </c>
      <c r="N129" s="30">
        <f t="shared" si="10"/>
        <v>295</v>
      </c>
      <c r="O129" s="27"/>
      <c r="P129" s="27"/>
    </row>
    <row r="130" spans="1:18" x14ac:dyDescent="0.25">
      <c r="A130" s="50">
        <f t="shared" si="7"/>
        <v>107</v>
      </c>
      <c r="B130" s="33" t="s">
        <v>124</v>
      </c>
      <c r="C130" s="4" t="s">
        <v>19</v>
      </c>
      <c r="D130" s="3"/>
      <c r="E130" s="3"/>
      <c r="F130" s="3"/>
      <c r="G130" s="5" t="s">
        <v>18</v>
      </c>
      <c r="H130" s="24"/>
      <c r="I130" s="73" t="s">
        <v>170</v>
      </c>
      <c r="J130" s="30">
        <v>0</v>
      </c>
      <c r="K130" s="92">
        <v>0</v>
      </c>
      <c r="L130" s="92">
        <v>0</v>
      </c>
      <c r="M130" s="92">
        <v>0</v>
      </c>
      <c r="N130" s="30">
        <f t="shared" si="10"/>
        <v>0</v>
      </c>
      <c r="O130" s="27"/>
      <c r="P130" s="27"/>
    </row>
    <row r="131" spans="1:18" x14ac:dyDescent="0.25">
      <c r="A131" s="50">
        <f t="shared" si="7"/>
        <v>108</v>
      </c>
      <c r="B131" s="33"/>
      <c r="C131" s="4"/>
      <c r="D131" s="3"/>
      <c r="E131" s="3"/>
      <c r="F131" s="3"/>
      <c r="G131" s="5"/>
      <c r="H131" s="24"/>
      <c r="I131" s="73" t="s">
        <v>115</v>
      </c>
      <c r="J131" s="30">
        <v>0</v>
      </c>
      <c r="K131" s="92">
        <v>0</v>
      </c>
      <c r="L131" s="92">
        <v>0</v>
      </c>
      <c r="M131" s="92">
        <v>0</v>
      </c>
      <c r="N131" s="30">
        <f t="shared" si="10"/>
        <v>0</v>
      </c>
      <c r="O131" s="27"/>
      <c r="P131" s="27"/>
    </row>
    <row r="132" spans="1:18" x14ac:dyDescent="0.25">
      <c r="A132" s="50">
        <f t="shared" si="7"/>
        <v>109</v>
      </c>
      <c r="B132" s="33" t="s">
        <v>124</v>
      </c>
      <c r="C132" s="4" t="s">
        <v>21</v>
      </c>
      <c r="D132" s="3"/>
      <c r="E132" s="3"/>
      <c r="F132" s="3"/>
      <c r="G132" s="5" t="s">
        <v>20</v>
      </c>
      <c r="H132" s="24"/>
      <c r="I132" s="73" t="s">
        <v>170</v>
      </c>
      <c r="J132" s="30">
        <f>J134+J136</f>
        <v>55</v>
      </c>
      <c r="K132" s="92">
        <f>K134+K136</f>
        <v>55</v>
      </c>
      <c r="L132" s="92">
        <f>L134+L136</f>
        <v>0</v>
      </c>
      <c r="M132" s="92">
        <f>M134+M136</f>
        <v>0</v>
      </c>
      <c r="N132" s="30">
        <f t="shared" ref="N132:N160" si="11">J132-K132-L132-M132</f>
        <v>0</v>
      </c>
      <c r="O132" s="27"/>
      <c r="P132" s="27"/>
    </row>
    <row r="133" spans="1:18" x14ac:dyDescent="0.25">
      <c r="A133" s="50">
        <f t="shared" si="7"/>
        <v>110</v>
      </c>
      <c r="B133" s="33"/>
      <c r="C133" s="4"/>
      <c r="D133" s="3"/>
      <c r="E133" s="3"/>
      <c r="F133" s="3"/>
      <c r="G133" s="5"/>
      <c r="H133" s="24"/>
      <c r="I133" s="73" t="s">
        <v>115</v>
      </c>
      <c r="J133" s="30">
        <f>J132</f>
        <v>55</v>
      </c>
      <c r="K133" s="30">
        <f>K135+K137</f>
        <v>23</v>
      </c>
      <c r="L133" s="30">
        <f>L135+L137</f>
        <v>32</v>
      </c>
      <c r="M133" s="30">
        <f>M135+M137</f>
        <v>0</v>
      </c>
      <c r="N133" s="30">
        <f t="shared" si="11"/>
        <v>0</v>
      </c>
      <c r="O133" s="27"/>
      <c r="P133" s="27"/>
    </row>
    <row r="134" spans="1:18" x14ac:dyDescent="0.25">
      <c r="A134" s="50">
        <f t="shared" si="7"/>
        <v>111</v>
      </c>
      <c r="B134" s="33" t="s">
        <v>124</v>
      </c>
      <c r="C134" s="16" t="s">
        <v>105</v>
      </c>
      <c r="D134" s="3"/>
      <c r="E134" s="3"/>
      <c r="F134" s="3"/>
      <c r="G134" s="5"/>
      <c r="H134" s="24" t="s">
        <v>104</v>
      </c>
      <c r="I134" s="73" t="s">
        <v>170</v>
      </c>
      <c r="J134" s="31">
        <v>3</v>
      </c>
      <c r="K134" s="175">
        <v>3</v>
      </c>
      <c r="L134" s="175">
        <v>0</v>
      </c>
      <c r="M134" s="175">
        <v>0</v>
      </c>
      <c r="N134" s="30">
        <f t="shared" si="11"/>
        <v>0</v>
      </c>
      <c r="O134" s="27"/>
      <c r="P134" s="27"/>
    </row>
    <row r="135" spans="1:18" x14ac:dyDescent="0.25">
      <c r="A135" s="50">
        <f t="shared" si="7"/>
        <v>112</v>
      </c>
      <c r="B135" s="33"/>
      <c r="C135" s="16"/>
      <c r="D135" s="3"/>
      <c r="E135" s="3"/>
      <c r="F135" s="3"/>
      <c r="G135" s="5"/>
      <c r="H135" s="24"/>
      <c r="I135" s="73" t="s">
        <v>115</v>
      </c>
      <c r="J135" s="31">
        <v>3</v>
      </c>
      <c r="K135" s="175">
        <v>3</v>
      </c>
      <c r="L135" s="175">
        <v>0</v>
      </c>
      <c r="M135" s="175">
        <v>0</v>
      </c>
      <c r="N135" s="30">
        <f t="shared" si="11"/>
        <v>0</v>
      </c>
      <c r="O135" s="27"/>
      <c r="P135" s="27"/>
    </row>
    <row r="136" spans="1:18" x14ac:dyDescent="0.25">
      <c r="A136" s="50">
        <f t="shared" si="7"/>
        <v>113</v>
      </c>
      <c r="B136" s="33" t="s">
        <v>124</v>
      </c>
      <c r="C136" s="16" t="s">
        <v>91</v>
      </c>
      <c r="D136" s="3"/>
      <c r="E136" s="3"/>
      <c r="F136" s="3"/>
      <c r="G136" s="5"/>
      <c r="H136" s="24" t="s">
        <v>90</v>
      </c>
      <c r="I136" s="73" t="s">
        <v>170</v>
      </c>
      <c r="J136" s="31">
        <v>52</v>
      </c>
      <c r="K136" s="175">
        <v>52</v>
      </c>
      <c r="L136" s="175">
        <v>0</v>
      </c>
      <c r="M136" s="175">
        <v>0</v>
      </c>
      <c r="N136" s="30">
        <f t="shared" si="11"/>
        <v>0</v>
      </c>
      <c r="O136" s="27"/>
      <c r="P136" s="27"/>
      <c r="R136" s="36"/>
    </row>
    <row r="137" spans="1:18" x14ac:dyDescent="0.25">
      <c r="A137" s="50">
        <f t="shared" si="7"/>
        <v>114</v>
      </c>
      <c r="B137" s="33"/>
      <c r="C137" s="16"/>
      <c r="D137" s="3"/>
      <c r="E137" s="3"/>
      <c r="F137" s="3"/>
      <c r="G137" s="5"/>
      <c r="H137" s="24"/>
      <c r="I137" s="73" t="s">
        <v>115</v>
      </c>
      <c r="J137" s="31">
        <f>J136</f>
        <v>52</v>
      </c>
      <c r="K137" s="31">
        <v>20</v>
      </c>
      <c r="L137" s="31">
        <v>32</v>
      </c>
      <c r="M137" s="31">
        <v>0</v>
      </c>
      <c r="N137" s="30">
        <f t="shared" si="11"/>
        <v>0</v>
      </c>
      <c r="O137" s="27"/>
      <c r="P137" s="27"/>
      <c r="R137" s="36"/>
    </row>
    <row r="138" spans="1:18" x14ac:dyDescent="0.25">
      <c r="A138" s="50">
        <f t="shared" si="7"/>
        <v>115</v>
      </c>
      <c r="B138" s="80" t="s">
        <v>124</v>
      </c>
      <c r="C138" s="7" t="s">
        <v>23</v>
      </c>
      <c r="D138" s="13"/>
      <c r="E138" s="13"/>
      <c r="F138" s="13"/>
      <c r="G138" s="12" t="s">
        <v>22</v>
      </c>
      <c r="H138" s="114"/>
      <c r="I138" s="74" t="s">
        <v>170</v>
      </c>
      <c r="J138" s="178">
        <f>J140+J142</f>
        <v>1275</v>
      </c>
      <c r="K138" s="179">
        <f>K140+K142</f>
        <v>190</v>
      </c>
      <c r="L138" s="179">
        <f>L140+L142</f>
        <v>945</v>
      </c>
      <c r="M138" s="179">
        <f>M140+M142</f>
        <v>105</v>
      </c>
      <c r="N138" s="30">
        <f t="shared" si="11"/>
        <v>35</v>
      </c>
      <c r="O138" s="27"/>
      <c r="P138" s="27"/>
    </row>
    <row r="139" spans="1:18" x14ac:dyDescent="0.25">
      <c r="A139" s="50">
        <f t="shared" si="7"/>
        <v>116</v>
      </c>
      <c r="B139" s="33"/>
      <c r="C139" s="4"/>
      <c r="D139" s="3"/>
      <c r="E139" s="3"/>
      <c r="F139" s="3"/>
      <c r="G139" s="5"/>
      <c r="H139" s="24"/>
      <c r="I139" s="73" t="s">
        <v>115</v>
      </c>
      <c r="J139" s="30">
        <f>J138</f>
        <v>1275</v>
      </c>
      <c r="K139" s="30">
        <f>K141+K143</f>
        <v>190</v>
      </c>
      <c r="L139" s="30">
        <f t="shared" ref="L139:N139" si="12">L141+L143</f>
        <v>945</v>
      </c>
      <c r="M139" s="30">
        <f t="shared" si="12"/>
        <v>105</v>
      </c>
      <c r="N139" s="30">
        <f t="shared" si="12"/>
        <v>35</v>
      </c>
      <c r="O139" s="27"/>
      <c r="P139" s="27"/>
    </row>
    <row r="140" spans="1:18" x14ac:dyDescent="0.25">
      <c r="A140" s="50">
        <f t="shared" si="7"/>
        <v>117</v>
      </c>
      <c r="B140" s="33" t="s">
        <v>124</v>
      </c>
      <c r="C140" s="14" t="s">
        <v>25</v>
      </c>
      <c r="D140" s="3"/>
      <c r="E140" s="3"/>
      <c r="F140" s="3"/>
      <c r="G140" s="5"/>
      <c r="H140" s="24" t="s">
        <v>24</v>
      </c>
      <c r="I140" s="73" t="s">
        <v>170</v>
      </c>
      <c r="J140" s="31">
        <v>950</v>
      </c>
      <c r="K140" s="175">
        <v>70</v>
      </c>
      <c r="L140" s="175">
        <v>795</v>
      </c>
      <c r="M140" s="175">
        <v>60</v>
      </c>
      <c r="N140" s="30">
        <f t="shared" si="11"/>
        <v>25</v>
      </c>
      <c r="O140" s="27"/>
      <c r="P140" s="27"/>
    </row>
    <row r="141" spans="1:18" x14ac:dyDescent="0.25">
      <c r="A141" s="50">
        <f t="shared" si="7"/>
        <v>118</v>
      </c>
      <c r="B141" s="33"/>
      <c r="C141" s="14"/>
      <c r="D141" s="3"/>
      <c r="E141" s="3"/>
      <c r="F141" s="3"/>
      <c r="G141" s="5"/>
      <c r="H141" s="24"/>
      <c r="I141" s="73" t="s">
        <v>115</v>
      </c>
      <c r="J141" s="31">
        <f>J140</f>
        <v>950</v>
      </c>
      <c r="K141" s="31">
        <v>70</v>
      </c>
      <c r="L141" s="31">
        <v>795</v>
      </c>
      <c r="M141" s="31">
        <v>60</v>
      </c>
      <c r="N141" s="30">
        <f t="shared" si="11"/>
        <v>25</v>
      </c>
      <c r="O141" s="27"/>
      <c r="P141" s="27"/>
    </row>
    <row r="142" spans="1:18" x14ac:dyDescent="0.25">
      <c r="A142" s="50">
        <f t="shared" si="7"/>
        <v>119</v>
      </c>
      <c r="B142" s="80" t="s">
        <v>124</v>
      </c>
      <c r="C142" s="17" t="s">
        <v>27</v>
      </c>
      <c r="D142" s="13"/>
      <c r="E142" s="13"/>
      <c r="F142" s="13"/>
      <c r="G142" s="12"/>
      <c r="H142" s="114" t="s">
        <v>26</v>
      </c>
      <c r="I142" s="74" t="s">
        <v>170</v>
      </c>
      <c r="J142" s="180">
        <v>325</v>
      </c>
      <c r="K142" s="181">
        <v>120</v>
      </c>
      <c r="L142" s="181">
        <v>150</v>
      </c>
      <c r="M142" s="181">
        <v>45</v>
      </c>
      <c r="N142" s="30">
        <f t="shared" si="11"/>
        <v>10</v>
      </c>
      <c r="O142" s="27"/>
      <c r="P142" s="27"/>
      <c r="Q142" s="27"/>
    </row>
    <row r="143" spans="1:18" x14ac:dyDescent="0.25">
      <c r="A143" s="50">
        <f t="shared" ref="A143:A195" si="13">A142+1</f>
        <v>120</v>
      </c>
      <c r="B143" s="33"/>
      <c r="C143" s="14"/>
      <c r="D143" s="3"/>
      <c r="E143" s="3"/>
      <c r="F143" s="3"/>
      <c r="G143" s="5"/>
      <c r="H143" s="24"/>
      <c r="I143" s="73" t="s">
        <v>115</v>
      </c>
      <c r="J143" s="31">
        <v>325</v>
      </c>
      <c r="K143" s="31">
        <v>120</v>
      </c>
      <c r="L143" s="31">
        <v>150</v>
      </c>
      <c r="M143" s="31">
        <f>M142</f>
        <v>45</v>
      </c>
      <c r="N143" s="30">
        <f t="shared" si="11"/>
        <v>10</v>
      </c>
      <c r="O143" s="27"/>
      <c r="P143" s="27"/>
      <c r="Q143" s="27"/>
    </row>
    <row r="144" spans="1:18" ht="14.25" customHeight="1" x14ac:dyDescent="0.25">
      <c r="A144" s="50">
        <f t="shared" si="13"/>
        <v>121</v>
      </c>
      <c r="B144" s="33" t="s">
        <v>124</v>
      </c>
      <c r="C144" s="4" t="s">
        <v>33</v>
      </c>
      <c r="D144" s="3"/>
      <c r="E144" s="3"/>
      <c r="F144" s="3"/>
      <c r="G144" s="5" t="s">
        <v>28</v>
      </c>
      <c r="H144" s="24"/>
      <c r="I144" s="73" t="s">
        <v>170</v>
      </c>
      <c r="J144" s="30">
        <v>0</v>
      </c>
      <c r="K144" s="92">
        <v>0</v>
      </c>
      <c r="L144" s="92">
        <v>0</v>
      </c>
      <c r="M144" s="92">
        <v>0</v>
      </c>
      <c r="N144" s="30">
        <f t="shared" si="11"/>
        <v>0</v>
      </c>
      <c r="O144" s="27"/>
      <c r="P144" s="27"/>
    </row>
    <row r="145" spans="1:17" ht="14.25" customHeight="1" x14ac:dyDescent="0.25">
      <c r="A145" s="50">
        <f t="shared" si="13"/>
        <v>122</v>
      </c>
      <c r="B145" s="33"/>
      <c r="C145" s="4"/>
      <c r="D145" s="3"/>
      <c r="E145" s="3"/>
      <c r="F145" s="3"/>
      <c r="G145" s="5"/>
      <c r="H145" s="24"/>
      <c r="I145" s="73" t="s">
        <v>115</v>
      </c>
      <c r="J145" s="30">
        <v>0</v>
      </c>
      <c r="K145" s="92">
        <v>0</v>
      </c>
      <c r="L145" s="92">
        <v>0</v>
      </c>
      <c r="M145" s="92">
        <v>0</v>
      </c>
      <c r="N145" s="30">
        <f t="shared" si="11"/>
        <v>0</v>
      </c>
      <c r="O145" s="27"/>
      <c r="P145" s="27"/>
    </row>
    <row r="146" spans="1:17" x14ac:dyDescent="0.25">
      <c r="A146" s="50">
        <f t="shared" si="13"/>
        <v>123</v>
      </c>
      <c r="B146" s="80" t="s">
        <v>124</v>
      </c>
      <c r="C146" s="7" t="s">
        <v>34</v>
      </c>
      <c r="D146" s="13"/>
      <c r="E146" s="13"/>
      <c r="F146" s="13"/>
      <c r="G146" s="12" t="s">
        <v>29</v>
      </c>
      <c r="H146" s="114"/>
      <c r="I146" s="74" t="s">
        <v>170</v>
      </c>
      <c r="J146" s="178">
        <v>300</v>
      </c>
      <c r="K146" s="179">
        <v>230</v>
      </c>
      <c r="L146" s="179">
        <v>70</v>
      </c>
      <c r="M146" s="179">
        <v>0</v>
      </c>
      <c r="N146" s="30">
        <f t="shared" si="11"/>
        <v>0</v>
      </c>
      <c r="O146" s="27"/>
      <c r="P146" s="27"/>
      <c r="Q146" s="27"/>
    </row>
    <row r="147" spans="1:17" x14ac:dyDescent="0.25">
      <c r="A147" s="50">
        <f t="shared" si="13"/>
        <v>124</v>
      </c>
      <c r="B147" s="33"/>
      <c r="C147" s="4"/>
      <c r="D147" s="3"/>
      <c r="E147" s="3"/>
      <c r="F147" s="3"/>
      <c r="G147" s="5"/>
      <c r="H147" s="24"/>
      <c r="I147" s="73" t="s">
        <v>115</v>
      </c>
      <c r="J147" s="30">
        <v>300</v>
      </c>
      <c r="K147" s="30">
        <v>230</v>
      </c>
      <c r="L147" s="30">
        <v>70</v>
      </c>
      <c r="M147" s="30">
        <v>0</v>
      </c>
      <c r="N147" s="30">
        <f t="shared" si="11"/>
        <v>0</v>
      </c>
      <c r="O147" s="27"/>
      <c r="P147" s="27"/>
    </row>
    <row r="148" spans="1:17" x14ac:dyDescent="0.25">
      <c r="A148" s="50">
        <f t="shared" si="13"/>
        <v>125</v>
      </c>
      <c r="B148" s="33" t="s">
        <v>124</v>
      </c>
      <c r="C148" s="4" t="s">
        <v>35</v>
      </c>
      <c r="D148" s="3"/>
      <c r="E148" s="3"/>
      <c r="F148" s="3"/>
      <c r="G148" s="5" t="s">
        <v>30</v>
      </c>
      <c r="H148" s="24"/>
      <c r="I148" s="73" t="s">
        <v>170</v>
      </c>
      <c r="J148" s="30">
        <v>220</v>
      </c>
      <c r="K148" s="92">
        <v>40</v>
      </c>
      <c r="L148" s="92">
        <v>150</v>
      </c>
      <c r="M148" s="92">
        <v>20</v>
      </c>
      <c r="N148" s="30">
        <f t="shared" si="11"/>
        <v>10</v>
      </c>
      <c r="O148" s="27"/>
      <c r="P148" s="27"/>
    </row>
    <row r="149" spans="1:17" x14ac:dyDescent="0.25">
      <c r="A149" s="50">
        <f t="shared" si="13"/>
        <v>126</v>
      </c>
      <c r="B149" s="33"/>
      <c r="C149" s="4"/>
      <c r="D149" s="3"/>
      <c r="E149" s="3"/>
      <c r="F149" s="3"/>
      <c r="G149" s="5"/>
      <c r="H149" s="24"/>
      <c r="I149" s="73" t="s">
        <v>115</v>
      </c>
      <c r="J149" s="30">
        <f>J148</f>
        <v>220</v>
      </c>
      <c r="K149" s="30">
        <v>40</v>
      </c>
      <c r="L149" s="30">
        <v>150</v>
      </c>
      <c r="M149" s="30">
        <v>20</v>
      </c>
      <c r="N149" s="30">
        <f t="shared" si="11"/>
        <v>10</v>
      </c>
      <c r="O149" s="27"/>
      <c r="P149" s="27"/>
    </row>
    <row r="150" spans="1:17" s="59" customFormat="1" x14ac:dyDescent="0.25">
      <c r="A150" s="50">
        <f t="shared" si="13"/>
        <v>127</v>
      </c>
      <c r="B150" s="55" t="s">
        <v>124</v>
      </c>
      <c r="C150" s="60" t="s">
        <v>36</v>
      </c>
      <c r="D150" s="57"/>
      <c r="E150" s="57"/>
      <c r="F150" s="57"/>
      <c r="G150" s="58" t="s">
        <v>31</v>
      </c>
      <c r="H150" s="61"/>
      <c r="I150" s="75" t="s">
        <v>170</v>
      </c>
      <c r="J150" s="30">
        <v>380</v>
      </c>
      <c r="K150" s="92">
        <v>380</v>
      </c>
      <c r="L150" s="92">
        <v>0</v>
      </c>
      <c r="M150" s="92">
        <v>0</v>
      </c>
      <c r="N150" s="30">
        <f t="shared" si="11"/>
        <v>0</v>
      </c>
      <c r="O150" s="27"/>
      <c r="P150" s="27"/>
    </row>
    <row r="151" spans="1:17" s="59" customFormat="1" x14ac:dyDescent="0.25">
      <c r="A151" s="50">
        <f t="shared" si="13"/>
        <v>128</v>
      </c>
      <c r="B151" s="55"/>
      <c r="C151" s="60"/>
      <c r="D151" s="57"/>
      <c r="E151" s="57"/>
      <c r="F151" s="57"/>
      <c r="G151" s="58"/>
      <c r="H151" s="61"/>
      <c r="I151" s="75" t="s">
        <v>115</v>
      </c>
      <c r="J151" s="30">
        <v>380</v>
      </c>
      <c r="K151" s="30">
        <v>160</v>
      </c>
      <c r="L151" s="30">
        <v>80</v>
      </c>
      <c r="M151" s="30">
        <v>70</v>
      </c>
      <c r="N151" s="30">
        <f t="shared" si="11"/>
        <v>70</v>
      </c>
      <c r="O151" s="27"/>
      <c r="P151" s="27"/>
    </row>
    <row r="152" spans="1:17" x14ac:dyDescent="0.25">
      <c r="A152" s="50">
        <f t="shared" si="13"/>
        <v>129</v>
      </c>
      <c r="B152" s="80" t="s">
        <v>124</v>
      </c>
      <c r="C152" s="28" t="s">
        <v>111</v>
      </c>
      <c r="D152" s="13"/>
      <c r="E152" s="13"/>
      <c r="F152" s="13"/>
      <c r="G152" s="12" t="s">
        <v>113</v>
      </c>
      <c r="H152" s="114"/>
      <c r="I152" s="74" t="s">
        <v>170</v>
      </c>
      <c r="J152" s="178">
        <v>200</v>
      </c>
      <c r="K152" s="179">
        <v>200</v>
      </c>
      <c r="L152" s="179">
        <v>0</v>
      </c>
      <c r="M152" s="179">
        <v>0</v>
      </c>
      <c r="N152" s="30">
        <f t="shared" si="11"/>
        <v>0</v>
      </c>
      <c r="O152" s="27"/>
      <c r="P152" s="27"/>
    </row>
    <row r="153" spans="1:17" x14ac:dyDescent="0.25">
      <c r="A153" s="50">
        <f t="shared" si="13"/>
        <v>130</v>
      </c>
      <c r="B153" s="33"/>
      <c r="C153" s="81"/>
      <c r="D153" s="3"/>
      <c r="E153" s="3"/>
      <c r="F153" s="3"/>
      <c r="G153" s="5"/>
      <c r="H153" s="24"/>
      <c r="I153" s="73" t="s">
        <v>115</v>
      </c>
      <c r="J153" s="30">
        <v>200</v>
      </c>
      <c r="K153" s="30">
        <v>200</v>
      </c>
      <c r="L153" s="30">
        <v>0</v>
      </c>
      <c r="M153" s="30">
        <v>0</v>
      </c>
      <c r="N153" s="30">
        <f t="shared" si="11"/>
        <v>0</v>
      </c>
      <c r="O153" s="27"/>
      <c r="P153" s="27"/>
    </row>
    <row r="154" spans="1:17" x14ac:dyDescent="0.25">
      <c r="A154" s="50">
        <f t="shared" si="13"/>
        <v>131</v>
      </c>
      <c r="B154" s="33" t="s">
        <v>124</v>
      </c>
      <c r="C154" s="4" t="s">
        <v>37</v>
      </c>
      <c r="D154" s="3"/>
      <c r="E154" s="3"/>
      <c r="F154" s="3"/>
      <c r="G154" s="5" t="s">
        <v>32</v>
      </c>
      <c r="H154" s="24"/>
      <c r="I154" s="73" t="s">
        <v>170</v>
      </c>
      <c r="J154" s="30">
        <f t="shared" ref="J154:M155" si="14">J156+J158+J160</f>
        <v>1364</v>
      </c>
      <c r="K154" s="92">
        <f t="shared" si="14"/>
        <v>282</v>
      </c>
      <c r="L154" s="92">
        <f t="shared" si="14"/>
        <v>988</v>
      </c>
      <c r="M154" s="92">
        <f t="shared" si="14"/>
        <v>70</v>
      </c>
      <c r="N154" s="30">
        <f t="shared" si="11"/>
        <v>24</v>
      </c>
      <c r="O154" s="27"/>
      <c r="P154" s="27"/>
    </row>
    <row r="155" spans="1:17" x14ac:dyDescent="0.25">
      <c r="A155" s="50">
        <f t="shared" si="13"/>
        <v>132</v>
      </c>
      <c r="B155" s="33"/>
      <c r="C155" s="4"/>
      <c r="D155" s="3"/>
      <c r="E155" s="3"/>
      <c r="F155" s="3"/>
      <c r="G155" s="5"/>
      <c r="H155" s="24"/>
      <c r="I155" s="73" t="s">
        <v>115</v>
      </c>
      <c r="J155" s="30">
        <f t="shared" si="14"/>
        <v>1364</v>
      </c>
      <c r="K155" s="30">
        <f t="shared" si="14"/>
        <v>167</v>
      </c>
      <c r="L155" s="30">
        <f t="shared" si="14"/>
        <v>168</v>
      </c>
      <c r="M155" s="30">
        <f t="shared" si="14"/>
        <v>963</v>
      </c>
      <c r="N155" s="30">
        <f t="shared" si="11"/>
        <v>66</v>
      </c>
      <c r="O155" s="27"/>
      <c r="P155" s="27"/>
    </row>
    <row r="156" spans="1:17" ht="14.25" customHeight="1" x14ac:dyDescent="0.25">
      <c r="A156" s="50">
        <f t="shared" si="13"/>
        <v>133</v>
      </c>
      <c r="B156" s="33" t="s">
        <v>124</v>
      </c>
      <c r="C156" s="34" t="s">
        <v>95</v>
      </c>
      <c r="D156" s="3"/>
      <c r="E156" s="3"/>
      <c r="F156" s="3"/>
      <c r="G156" s="5"/>
      <c r="H156" s="35" t="s">
        <v>92</v>
      </c>
      <c r="I156" s="84" t="s">
        <v>170</v>
      </c>
      <c r="J156" s="31">
        <v>112</v>
      </c>
      <c r="K156" s="175">
        <v>32</v>
      </c>
      <c r="L156" s="175">
        <v>28</v>
      </c>
      <c r="M156" s="175">
        <v>28</v>
      </c>
      <c r="N156" s="30">
        <f t="shared" si="11"/>
        <v>24</v>
      </c>
      <c r="O156" s="27"/>
      <c r="P156" s="27"/>
    </row>
    <row r="157" spans="1:17" ht="14.25" customHeight="1" x14ac:dyDescent="0.25">
      <c r="A157" s="50">
        <f t="shared" si="13"/>
        <v>134</v>
      </c>
      <c r="B157" s="33"/>
      <c r="C157" s="34"/>
      <c r="D157" s="3"/>
      <c r="E157" s="3"/>
      <c r="F157" s="3"/>
      <c r="G157" s="5"/>
      <c r="H157" s="35"/>
      <c r="I157" s="84" t="s">
        <v>115</v>
      </c>
      <c r="J157" s="31">
        <f>J156</f>
        <v>112</v>
      </c>
      <c r="K157" s="31">
        <v>32</v>
      </c>
      <c r="L157" s="31">
        <v>28</v>
      </c>
      <c r="M157" s="31">
        <f>M156</f>
        <v>28</v>
      </c>
      <c r="N157" s="30">
        <f t="shared" si="11"/>
        <v>24</v>
      </c>
      <c r="O157" s="27"/>
      <c r="P157" s="27"/>
    </row>
    <row r="158" spans="1:17" x14ac:dyDescent="0.25">
      <c r="A158" s="50">
        <f t="shared" si="13"/>
        <v>135</v>
      </c>
      <c r="B158" s="80" t="s">
        <v>124</v>
      </c>
      <c r="C158" s="18" t="s">
        <v>96</v>
      </c>
      <c r="D158" s="13"/>
      <c r="E158" s="13"/>
      <c r="F158" s="13"/>
      <c r="G158" s="12"/>
      <c r="H158" s="171" t="s">
        <v>93</v>
      </c>
      <c r="I158" s="85" t="s">
        <v>170</v>
      </c>
      <c r="J158" s="180">
        <v>332</v>
      </c>
      <c r="K158" s="181">
        <v>180</v>
      </c>
      <c r="L158" s="181">
        <v>110</v>
      </c>
      <c r="M158" s="181">
        <v>42</v>
      </c>
      <c r="N158" s="30">
        <f t="shared" si="11"/>
        <v>0</v>
      </c>
      <c r="O158" s="27"/>
      <c r="P158" s="27"/>
    </row>
    <row r="159" spans="1:17" x14ac:dyDescent="0.25">
      <c r="A159" s="50">
        <f t="shared" si="13"/>
        <v>136</v>
      </c>
      <c r="B159" s="33"/>
      <c r="C159" s="82"/>
      <c r="D159" s="3"/>
      <c r="E159" s="3"/>
      <c r="F159" s="3"/>
      <c r="G159" s="5"/>
      <c r="H159" s="172"/>
      <c r="I159" s="86" t="s">
        <v>115</v>
      </c>
      <c r="J159" s="31">
        <v>332</v>
      </c>
      <c r="K159" s="31">
        <v>110</v>
      </c>
      <c r="L159" s="31">
        <v>110</v>
      </c>
      <c r="M159" s="31">
        <v>85</v>
      </c>
      <c r="N159" s="30">
        <f t="shared" si="11"/>
        <v>27</v>
      </c>
      <c r="O159" s="27"/>
      <c r="P159" s="27"/>
    </row>
    <row r="160" spans="1:17" x14ac:dyDescent="0.25">
      <c r="A160" s="50">
        <f t="shared" si="13"/>
        <v>137</v>
      </c>
      <c r="B160" s="33" t="s">
        <v>124</v>
      </c>
      <c r="C160" s="19" t="s">
        <v>97</v>
      </c>
      <c r="D160" s="3"/>
      <c r="E160" s="3"/>
      <c r="F160" s="3"/>
      <c r="G160" s="5"/>
      <c r="H160" s="172" t="s">
        <v>94</v>
      </c>
      <c r="I160" s="86" t="s">
        <v>170</v>
      </c>
      <c r="J160" s="31">
        <v>920</v>
      </c>
      <c r="K160" s="175">
        <v>70</v>
      </c>
      <c r="L160" s="175">
        <v>850</v>
      </c>
      <c r="M160" s="175">
        <v>0</v>
      </c>
      <c r="N160" s="30">
        <f t="shared" si="11"/>
        <v>0</v>
      </c>
      <c r="O160" s="27"/>
      <c r="P160" s="27"/>
      <c r="Q160" s="63"/>
    </row>
    <row r="161" spans="1:17" x14ac:dyDescent="0.25">
      <c r="A161" s="50">
        <f t="shared" si="13"/>
        <v>138</v>
      </c>
      <c r="B161" s="33"/>
      <c r="C161" s="19"/>
      <c r="D161" s="3"/>
      <c r="E161" s="3"/>
      <c r="F161" s="3"/>
      <c r="G161" s="5"/>
      <c r="H161" s="172"/>
      <c r="I161" s="86" t="s">
        <v>115</v>
      </c>
      <c r="J161" s="31">
        <v>920</v>
      </c>
      <c r="K161" s="31">
        <v>25</v>
      </c>
      <c r="L161" s="31">
        <v>30</v>
      </c>
      <c r="M161" s="31">
        <v>850</v>
      </c>
      <c r="N161" s="30">
        <f>J161-K161-L161-M161</f>
        <v>15</v>
      </c>
      <c r="O161" s="27"/>
      <c r="P161" s="27"/>
      <c r="Q161" s="63"/>
    </row>
    <row r="162" spans="1:17" x14ac:dyDescent="0.25">
      <c r="A162" s="50">
        <f t="shared" si="13"/>
        <v>139</v>
      </c>
      <c r="B162" s="80" t="s">
        <v>124</v>
      </c>
      <c r="C162" s="10">
        <v>55</v>
      </c>
      <c r="D162" s="13"/>
      <c r="E162" s="13"/>
      <c r="F162" s="12" t="s">
        <v>159</v>
      </c>
      <c r="G162" s="13"/>
      <c r="H162" s="114"/>
      <c r="I162" s="74" t="s">
        <v>170</v>
      </c>
      <c r="J162" s="178">
        <v>20000</v>
      </c>
      <c r="K162" s="179">
        <f>K163</f>
        <v>5500</v>
      </c>
      <c r="L162" s="179">
        <f>L164</f>
        <v>5600</v>
      </c>
      <c r="M162" s="179">
        <f>M164</f>
        <v>4700</v>
      </c>
      <c r="N162" s="30">
        <f t="shared" ref="N162:N195" si="15">J162-K162-L162-M162</f>
        <v>4200</v>
      </c>
      <c r="O162" s="27"/>
      <c r="P162" s="27"/>
    </row>
    <row r="163" spans="1:17" x14ac:dyDescent="0.25">
      <c r="A163" s="50">
        <f t="shared" si="13"/>
        <v>140</v>
      </c>
      <c r="B163" s="33"/>
      <c r="C163" s="15"/>
      <c r="D163" s="3"/>
      <c r="E163" s="3"/>
      <c r="F163" s="5"/>
      <c r="G163" s="3"/>
      <c r="H163" s="24"/>
      <c r="I163" s="73" t="s">
        <v>115</v>
      </c>
      <c r="J163" s="30">
        <v>20000</v>
      </c>
      <c r="K163" s="30">
        <f>K164</f>
        <v>5500</v>
      </c>
      <c r="L163" s="30">
        <f>L165</f>
        <v>5600</v>
      </c>
      <c r="M163" s="30">
        <f>M162</f>
        <v>4700</v>
      </c>
      <c r="N163" s="30">
        <f t="shared" si="15"/>
        <v>4200</v>
      </c>
      <c r="O163" s="27"/>
      <c r="P163" s="27"/>
    </row>
    <row r="164" spans="1:17" ht="25.5" customHeight="1" x14ac:dyDescent="0.25">
      <c r="A164" s="50">
        <f t="shared" si="13"/>
        <v>141</v>
      </c>
      <c r="B164" s="33" t="s">
        <v>124</v>
      </c>
      <c r="C164" s="15" t="s">
        <v>69</v>
      </c>
      <c r="D164" s="3"/>
      <c r="E164" s="3"/>
      <c r="F164" s="3"/>
      <c r="G164" s="5"/>
      <c r="H164" s="24" t="s">
        <v>68</v>
      </c>
      <c r="I164" s="79" t="s">
        <v>170</v>
      </c>
      <c r="J164" s="31">
        <v>20000</v>
      </c>
      <c r="K164" s="175">
        <v>5500</v>
      </c>
      <c r="L164" s="175">
        <v>5600</v>
      </c>
      <c r="M164" s="175">
        <v>4700</v>
      </c>
      <c r="N164" s="30">
        <f>J164-K164-L164-M164</f>
        <v>4200</v>
      </c>
      <c r="O164" s="27"/>
      <c r="P164" s="27"/>
    </row>
    <row r="165" spans="1:17" x14ac:dyDescent="0.25">
      <c r="A165" s="50">
        <f t="shared" si="13"/>
        <v>142</v>
      </c>
      <c r="B165" s="33"/>
      <c r="C165" s="15"/>
      <c r="D165" s="3"/>
      <c r="E165" s="3"/>
      <c r="F165" s="3"/>
      <c r="G165" s="5"/>
      <c r="H165" s="24"/>
      <c r="I165" s="79" t="s">
        <v>115</v>
      </c>
      <c r="J165" s="31">
        <v>20000</v>
      </c>
      <c r="K165" s="31">
        <v>5500</v>
      </c>
      <c r="L165" s="31">
        <v>5600</v>
      </c>
      <c r="M165" s="31">
        <f>M164</f>
        <v>4700</v>
      </c>
      <c r="N165" s="30">
        <f>J165-K165-L165-M165</f>
        <v>4200</v>
      </c>
      <c r="O165" s="151"/>
      <c r="P165" s="27"/>
    </row>
    <row r="166" spans="1:17" ht="22.5" customHeight="1" x14ac:dyDescent="0.25">
      <c r="A166" s="50">
        <f t="shared" si="13"/>
        <v>143</v>
      </c>
      <c r="B166" s="80" t="s">
        <v>124</v>
      </c>
      <c r="C166" s="10" t="s">
        <v>106</v>
      </c>
      <c r="D166" s="13"/>
      <c r="E166" s="13"/>
      <c r="F166" s="13"/>
      <c r="G166" s="13"/>
      <c r="H166" s="114" t="s">
        <v>112</v>
      </c>
      <c r="I166" s="115" t="s">
        <v>170</v>
      </c>
      <c r="J166" s="180">
        <v>20000</v>
      </c>
      <c r="K166" s="181">
        <v>5500</v>
      </c>
      <c r="L166" s="181">
        <v>5600</v>
      </c>
      <c r="M166" s="181">
        <f>M164</f>
        <v>4700</v>
      </c>
      <c r="N166" s="30">
        <f>J166-K166-L166-M166</f>
        <v>4200</v>
      </c>
      <c r="O166" s="151"/>
      <c r="P166" s="27"/>
    </row>
    <row r="167" spans="1:17" x14ac:dyDescent="0.25">
      <c r="A167" s="50">
        <f t="shared" si="13"/>
        <v>144</v>
      </c>
      <c r="B167" s="33"/>
      <c r="C167" s="15"/>
      <c r="D167" s="3"/>
      <c r="E167" s="3"/>
      <c r="F167" s="3"/>
      <c r="G167" s="3"/>
      <c r="H167" s="24"/>
      <c r="I167" s="79" t="s">
        <v>115</v>
      </c>
      <c r="J167" s="31">
        <v>20000</v>
      </c>
      <c r="K167" s="31">
        <v>5500</v>
      </c>
      <c r="L167" s="31">
        <v>5600</v>
      </c>
      <c r="M167" s="31">
        <f>M164</f>
        <v>4700</v>
      </c>
      <c r="N167" s="30">
        <f>J167-K167-L167-M167</f>
        <v>4200</v>
      </c>
      <c r="O167" s="151"/>
      <c r="P167" s="27"/>
    </row>
    <row r="168" spans="1:17" ht="38.25" customHeight="1" x14ac:dyDescent="0.25">
      <c r="A168" s="50">
        <f t="shared" si="13"/>
        <v>145</v>
      </c>
      <c r="B168" s="88"/>
      <c r="C168" s="10">
        <v>56</v>
      </c>
      <c r="D168" s="5"/>
      <c r="E168" s="5"/>
      <c r="F168" s="5"/>
      <c r="G168" s="5"/>
      <c r="H168" s="69" t="s">
        <v>200</v>
      </c>
      <c r="I168" s="115" t="s">
        <v>170</v>
      </c>
      <c r="J168" s="30">
        <f t="shared" ref="J168:N169" si="16">J170</f>
        <v>21000</v>
      </c>
      <c r="K168" s="30">
        <f t="shared" si="16"/>
        <v>1125</v>
      </c>
      <c r="L168" s="30">
        <f t="shared" si="16"/>
        <v>18000</v>
      </c>
      <c r="M168" s="30">
        <f t="shared" si="16"/>
        <v>940</v>
      </c>
      <c r="N168" s="30">
        <f t="shared" si="16"/>
        <v>935</v>
      </c>
      <c r="O168" s="151"/>
      <c r="P168" s="27"/>
    </row>
    <row r="169" spans="1:17" x14ac:dyDescent="0.25">
      <c r="A169" s="50">
        <f t="shared" si="13"/>
        <v>146</v>
      </c>
      <c r="B169" s="33"/>
      <c r="C169" s="15"/>
      <c r="D169" s="3"/>
      <c r="E169" s="3"/>
      <c r="F169" s="3"/>
      <c r="G169" s="3"/>
      <c r="H169" s="24"/>
      <c r="I169" s="79" t="s">
        <v>115</v>
      </c>
      <c r="J169" s="30">
        <f t="shared" si="16"/>
        <v>11930</v>
      </c>
      <c r="K169" s="30">
        <f t="shared" si="16"/>
        <v>600</v>
      </c>
      <c r="L169" s="30">
        <f t="shared" si="16"/>
        <v>800</v>
      </c>
      <c r="M169" s="30">
        <f t="shared" si="16"/>
        <v>6700</v>
      </c>
      <c r="N169" s="30">
        <f t="shared" si="16"/>
        <v>3830</v>
      </c>
      <c r="O169" s="27"/>
      <c r="P169" s="27"/>
    </row>
    <row r="170" spans="1:17" ht="57.75" customHeight="1" x14ac:dyDescent="0.25">
      <c r="A170" s="50">
        <f t="shared" si="13"/>
        <v>147</v>
      </c>
      <c r="B170" s="33"/>
      <c r="C170" s="15">
        <v>56.48</v>
      </c>
      <c r="D170" s="3"/>
      <c r="E170" s="3"/>
      <c r="F170" s="3"/>
      <c r="G170" s="3"/>
      <c r="H170" s="87" t="s">
        <v>185</v>
      </c>
      <c r="I170" s="79" t="s">
        <v>170</v>
      </c>
      <c r="J170" s="31">
        <f>J172+J174</f>
        <v>21000</v>
      </c>
      <c r="K170" s="31">
        <f t="shared" ref="J170:M171" si="17">K172+K174</f>
        <v>1125</v>
      </c>
      <c r="L170" s="31">
        <f t="shared" si="17"/>
        <v>18000</v>
      </c>
      <c r="M170" s="31">
        <f t="shared" si="17"/>
        <v>940</v>
      </c>
      <c r="N170" s="31">
        <f>J170-K170-L170-M170</f>
        <v>935</v>
      </c>
      <c r="O170" s="27"/>
      <c r="P170" s="27"/>
    </row>
    <row r="171" spans="1:17" x14ac:dyDescent="0.25">
      <c r="A171" s="50">
        <f t="shared" si="13"/>
        <v>148</v>
      </c>
      <c r="B171" s="33"/>
      <c r="C171" s="15"/>
      <c r="D171" s="3"/>
      <c r="E171" s="3"/>
      <c r="F171" s="3"/>
      <c r="G171" s="3"/>
      <c r="H171" s="24"/>
      <c r="I171" s="79" t="s">
        <v>115</v>
      </c>
      <c r="J171" s="31">
        <f t="shared" si="17"/>
        <v>11930</v>
      </c>
      <c r="K171" s="31">
        <f t="shared" si="17"/>
        <v>600</v>
      </c>
      <c r="L171" s="31">
        <f>L173+L175</f>
        <v>800</v>
      </c>
      <c r="M171" s="31">
        <f>M173+M175</f>
        <v>6700</v>
      </c>
      <c r="N171" s="31">
        <f>J171-K171-L171-M171</f>
        <v>3830</v>
      </c>
      <c r="O171" s="27"/>
      <c r="P171" s="27"/>
    </row>
    <row r="172" spans="1:17" ht="22.5" customHeight="1" x14ac:dyDescent="0.25">
      <c r="A172" s="50">
        <f t="shared" si="13"/>
        <v>149</v>
      </c>
      <c r="B172" s="33"/>
      <c r="C172" s="15" t="s">
        <v>186</v>
      </c>
      <c r="D172" s="3"/>
      <c r="E172" s="3"/>
      <c r="F172" s="3"/>
      <c r="G172" s="3"/>
      <c r="H172" s="87" t="s">
        <v>187</v>
      </c>
      <c r="I172" s="79" t="s">
        <v>170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7"/>
      <c r="P172" s="27"/>
    </row>
    <row r="173" spans="1:17" x14ac:dyDescent="0.25">
      <c r="A173" s="50">
        <f t="shared" si="13"/>
        <v>150</v>
      </c>
      <c r="B173" s="33"/>
      <c r="C173" s="15"/>
      <c r="D173" s="3"/>
      <c r="E173" s="3"/>
      <c r="F173" s="3"/>
      <c r="G173" s="3"/>
      <c r="H173" s="24"/>
      <c r="I173" s="79" t="s">
        <v>115</v>
      </c>
      <c r="J173" s="31">
        <v>0</v>
      </c>
      <c r="K173" s="31">
        <v>0</v>
      </c>
      <c r="L173" s="31">
        <v>0</v>
      </c>
      <c r="M173" s="31">
        <v>0</v>
      </c>
      <c r="N173" s="31">
        <f>J173-K173-L173-M173</f>
        <v>0</v>
      </c>
      <c r="O173" s="27"/>
      <c r="P173" s="27"/>
    </row>
    <row r="174" spans="1:17" ht="22.5" customHeight="1" x14ac:dyDescent="0.25">
      <c r="A174" s="50">
        <f t="shared" si="13"/>
        <v>151</v>
      </c>
      <c r="B174" s="33"/>
      <c r="C174" s="10" t="s">
        <v>188</v>
      </c>
      <c r="D174" s="3"/>
      <c r="E174" s="3"/>
      <c r="F174" s="3"/>
      <c r="G174" s="3"/>
      <c r="H174" s="87" t="s">
        <v>176</v>
      </c>
      <c r="I174" s="79" t="s">
        <v>170</v>
      </c>
      <c r="J174" s="31">
        <v>21000</v>
      </c>
      <c r="K174" s="31">
        <v>1125</v>
      </c>
      <c r="L174" s="31">
        <v>18000</v>
      </c>
      <c r="M174" s="31">
        <v>940</v>
      </c>
      <c r="N174" s="31">
        <f>J174-K174-L174-M174</f>
        <v>935</v>
      </c>
      <c r="O174" s="27"/>
      <c r="P174" s="27"/>
    </row>
    <row r="175" spans="1:17" x14ac:dyDescent="0.25">
      <c r="A175" s="50">
        <f t="shared" si="13"/>
        <v>152</v>
      </c>
      <c r="B175" s="33"/>
      <c r="C175" s="15"/>
      <c r="D175" s="3"/>
      <c r="E175" s="3"/>
      <c r="F175" s="3"/>
      <c r="G175" s="3"/>
      <c r="H175" s="24"/>
      <c r="I175" s="79" t="s">
        <v>115</v>
      </c>
      <c r="J175" s="31">
        <v>11930</v>
      </c>
      <c r="K175" s="31">
        <v>600</v>
      </c>
      <c r="L175" s="31">
        <v>800</v>
      </c>
      <c r="M175" s="31">
        <v>6700</v>
      </c>
      <c r="N175" s="31">
        <f>J175-K175-L175-M175</f>
        <v>3830</v>
      </c>
      <c r="O175" s="27"/>
      <c r="P175" s="27"/>
    </row>
    <row r="176" spans="1:17" ht="22.5" customHeight="1" x14ac:dyDescent="0.25">
      <c r="A176" s="50">
        <f t="shared" si="13"/>
        <v>153</v>
      </c>
      <c r="B176" s="88"/>
      <c r="C176" s="15" t="s">
        <v>189</v>
      </c>
      <c r="D176" s="5"/>
      <c r="E176" s="5"/>
      <c r="F176" s="5"/>
      <c r="G176" s="5"/>
      <c r="H176" s="87" t="s">
        <v>190</v>
      </c>
      <c r="I176" s="79" t="s">
        <v>170</v>
      </c>
      <c r="J176" s="30">
        <v>0</v>
      </c>
      <c r="K176" s="30">
        <v>0</v>
      </c>
      <c r="L176" s="30"/>
      <c r="M176" s="30"/>
      <c r="N176" s="30"/>
      <c r="O176" s="27"/>
      <c r="P176" s="27"/>
    </row>
    <row r="177" spans="1:25" x14ac:dyDescent="0.25">
      <c r="A177" s="50">
        <f t="shared" si="13"/>
        <v>154</v>
      </c>
      <c r="B177" s="88"/>
      <c r="C177" s="15"/>
      <c r="D177" s="5"/>
      <c r="E177" s="5"/>
      <c r="F177" s="5"/>
      <c r="G177" s="5"/>
      <c r="H177" s="69"/>
      <c r="I177" s="79" t="s">
        <v>115</v>
      </c>
      <c r="J177" s="30">
        <v>0</v>
      </c>
      <c r="K177" s="30">
        <v>0</v>
      </c>
      <c r="L177" s="30"/>
      <c r="M177" s="30"/>
      <c r="N177" s="30"/>
      <c r="O177" s="27"/>
      <c r="P177" s="27"/>
    </row>
    <row r="178" spans="1:25" ht="22.5" customHeight="1" x14ac:dyDescent="0.25">
      <c r="A178" s="50">
        <f t="shared" si="13"/>
        <v>155</v>
      </c>
      <c r="B178" s="33" t="s">
        <v>124</v>
      </c>
      <c r="C178" s="15">
        <v>59</v>
      </c>
      <c r="D178" s="3"/>
      <c r="E178" s="3"/>
      <c r="F178" s="5" t="s">
        <v>161</v>
      </c>
      <c r="G178" s="5"/>
      <c r="H178" s="69"/>
      <c r="I178" s="77" t="s">
        <v>170</v>
      </c>
      <c r="J178" s="30">
        <v>250</v>
      </c>
      <c r="K178" s="92">
        <v>65</v>
      </c>
      <c r="L178" s="92">
        <v>65</v>
      </c>
      <c r="M178" s="92">
        <v>65</v>
      </c>
      <c r="N178" s="30">
        <f>J178-K178-L178-M178</f>
        <v>55</v>
      </c>
      <c r="O178" s="27"/>
      <c r="P178" s="27"/>
    </row>
    <row r="179" spans="1:25" x14ac:dyDescent="0.25">
      <c r="A179" s="50">
        <f t="shared" si="13"/>
        <v>156</v>
      </c>
      <c r="B179" s="33"/>
      <c r="C179" s="15"/>
      <c r="D179" s="3"/>
      <c r="E179" s="3"/>
      <c r="F179" s="5"/>
      <c r="G179" s="5"/>
      <c r="H179" s="69"/>
      <c r="I179" s="77" t="s">
        <v>115</v>
      </c>
      <c r="J179" s="31">
        <v>250</v>
      </c>
      <c r="K179" s="31">
        <v>65</v>
      </c>
      <c r="L179" s="31">
        <v>65</v>
      </c>
      <c r="M179" s="31">
        <v>65</v>
      </c>
      <c r="N179" s="30">
        <f t="shared" ref="N179:N181" si="18">J179-K179-L179-M179</f>
        <v>55</v>
      </c>
      <c r="O179" s="27"/>
      <c r="P179" s="27"/>
    </row>
    <row r="180" spans="1:25" ht="22.5" customHeight="1" x14ac:dyDescent="0.25">
      <c r="A180" s="50">
        <f t="shared" si="13"/>
        <v>157</v>
      </c>
      <c r="B180" s="33" t="s">
        <v>124</v>
      </c>
      <c r="C180" s="15">
        <v>59.4</v>
      </c>
      <c r="D180" s="3"/>
      <c r="E180" s="3"/>
      <c r="F180" s="3"/>
      <c r="G180" s="62" t="s">
        <v>162</v>
      </c>
      <c r="H180" s="24"/>
      <c r="I180" s="79" t="s">
        <v>170</v>
      </c>
      <c r="J180" s="31">
        <v>250</v>
      </c>
      <c r="K180" s="175">
        <v>65</v>
      </c>
      <c r="L180" s="175">
        <v>65</v>
      </c>
      <c r="M180" s="175">
        <v>65</v>
      </c>
      <c r="N180" s="30">
        <f t="shared" si="18"/>
        <v>55</v>
      </c>
      <c r="O180" s="27"/>
      <c r="P180" s="27"/>
    </row>
    <row r="181" spans="1:25" x14ac:dyDescent="0.25">
      <c r="A181" s="50">
        <f t="shared" si="13"/>
        <v>158</v>
      </c>
      <c r="B181" s="33"/>
      <c r="C181" s="15"/>
      <c r="D181" s="3"/>
      <c r="E181" s="3"/>
      <c r="F181" s="3"/>
      <c r="G181" s="62"/>
      <c r="H181" s="24"/>
      <c r="I181" s="79" t="s">
        <v>115</v>
      </c>
      <c r="J181" s="31">
        <v>250</v>
      </c>
      <c r="K181" s="31">
        <v>65</v>
      </c>
      <c r="L181" s="31">
        <v>65</v>
      </c>
      <c r="M181" s="31">
        <v>65</v>
      </c>
      <c r="N181" s="30">
        <f t="shared" si="18"/>
        <v>55</v>
      </c>
      <c r="O181" s="27"/>
      <c r="P181" s="27"/>
    </row>
    <row r="182" spans="1:25" x14ac:dyDescent="0.25">
      <c r="A182" s="50">
        <f t="shared" si="13"/>
        <v>159</v>
      </c>
      <c r="B182" s="33" t="s">
        <v>124</v>
      </c>
      <c r="C182" s="15">
        <v>70</v>
      </c>
      <c r="D182" s="3"/>
      <c r="E182" s="5" t="s">
        <v>1</v>
      </c>
      <c r="F182" s="3"/>
      <c r="G182" s="3"/>
      <c r="H182" s="24"/>
      <c r="I182" s="73" t="s">
        <v>170</v>
      </c>
      <c r="J182" s="30">
        <f>J184</f>
        <v>1197</v>
      </c>
      <c r="K182" s="92">
        <f>K184</f>
        <v>0</v>
      </c>
      <c r="L182" s="92">
        <f>L186</f>
        <v>1197</v>
      </c>
      <c r="M182" s="92">
        <f>M186</f>
        <v>0</v>
      </c>
      <c r="N182" s="30">
        <f t="shared" si="15"/>
        <v>0</v>
      </c>
      <c r="O182" s="27"/>
      <c r="P182" s="27"/>
    </row>
    <row r="183" spans="1:25" x14ac:dyDescent="0.25">
      <c r="A183" s="50">
        <f t="shared" si="13"/>
        <v>160</v>
      </c>
      <c r="B183" s="83"/>
      <c r="C183" s="10"/>
      <c r="D183" s="13"/>
      <c r="E183" s="12"/>
      <c r="F183" s="13"/>
      <c r="G183" s="13"/>
      <c r="H183" s="114"/>
      <c r="I183" s="74" t="s">
        <v>115</v>
      </c>
      <c r="J183" s="182">
        <f>J182</f>
        <v>1197</v>
      </c>
      <c r="K183" s="182">
        <f t="shared" ref="K183:M185" si="19">K185</f>
        <v>0</v>
      </c>
      <c r="L183" s="182">
        <f t="shared" si="19"/>
        <v>1197</v>
      </c>
      <c r="M183" s="182">
        <f t="shared" si="19"/>
        <v>0</v>
      </c>
      <c r="N183" s="30">
        <f t="shared" si="15"/>
        <v>0</v>
      </c>
      <c r="O183" s="27"/>
      <c r="P183" s="27"/>
    </row>
    <row r="184" spans="1:25" ht="22.8" x14ac:dyDescent="0.4">
      <c r="A184" s="50">
        <f t="shared" si="13"/>
        <v>161</v>
      </c>
      <c r="B184" s="33" t="s">
        <v>124</v>
      </c>
      <c r="C184" s="15">
        <v>71</v>
      </c>
      <c r="D184" s="3"/>
      <c r="E184" s="3"/>
      <c r="F184" s="5" t="s">
        <v>160</v>
      </c>
      <c r="G184" s="3"/>
      <c r="H184" s="24"/>
      <c r="I184" s="73" t="s">
        <v>170</v>
      </c>
      <c r="J184" s="30">
        <f>J186</f>
        <v>1197</v>
      </c>
      <c r="K184" s="92">
        <f t="shared" si="19"/>
        <v>0</v>
      </c>
      <c r="L184" s="92">
        <f t="shared" si="19"/>
        <v>1197</v>
      </c>
      <c r="M184" s="92">
        <f t="shared" si="19"/>
        <v>0</v>
      </c>
      <c r="N184" s="30">
        <f t="shared" si="15"/>
        <v>0</v>
      </c>
      <c r="O184" s="27"/>
      <c r="P184" s="27"/>
      <c r="V184" s="95"/>
    </row>
    <row r="185" spans="1:25" x14ac:dyDescent="0.25">
      <c r="A185" s="50">
        <f t="shared" si="13"/>
        <v>162</v>
      </c>
      <c r="B185" s="78"/>
      <c r="C185" s="10"/>
      <c r="D185" s="13"/>
      <c r="E185" s="13"/>
      <c r="F185" s="12"/>
      <c r="G185" s="13"/>
      <c r="H185" s="114"/>
      <c r="I185" s="74" t="s">
        <v>115</v>
      </c>
      <c r="J185" s="93">
        <f>J184</f>
        <v>1197</v>
      </c>
      <c r="K185" s="93">
        <f t="shared" si="19"/>
        <v>0</v>
      </c>
      <c r="L185" s="93">
        <f t="shared" si="19"/>
        <v>1197</v>
      </c>
      <c r="M185" s="93">
        <f t="shared" si="19"/>
        <v>0</v>
      </c>
      <c r="N185" s="30">
        <f t="shared" si="15"/>
        <v>0</v>
      </c>
      <c r="O185" s="27"/>
      <c r="P185" s="27"/>
    </row>
    <row r="186" spans="1:25" x14ac:dyDescent="0.25">
      <c r="A186" s="50">
        <f t="shared" si="13"/>
        <v>163</v>
      </c>
      <c r="B186" s="33" t="s">
        <v>124</v>
      </c>
      <c r="C186" s="15" t="s">
        <v>67</v>
      </c>
      <c r="D186" s="3"/>
      <c r="E186" s="3"/>
      <c r="F186" s="5"/>
      <c r="G186" s="5" t="s">
        <v>66</v>
      </c>
      <c r="H186" s="24"/>
      <c r="I186" s="73" t="s">
        <v>170</v>
      </c>
      <c r="J186" s="30">
        <f>J190+J192+J194+J188</f>
        <v>1197</v>
      </c>
      <c r="K186" s="92">
        <f>K190+K192+K194+K188</f>
        <v>0</v>
      </c>
      <c r="L186" s="92">
        <f>L190+L192+L194+L188</f>
        <v>1197</v>
      </c>
      <c r="M186" s="92">
        <f>M190+M192+M194+M188</f>
        <v>0</v>
      </c>
      <c r="N186" s="30">
        <f t="shared" si="15"/>
        <v>0</v>
      </c>
      <c r="O186" s="27"/>
      <c r="P186" s="27"/>
    </row>
    <row r="187" spans="1:25" x14ac:dyDescent="0.25">
      <c r="A187" s="50">
        <f t="shared" si="13"/>
        <v>164</v>
      </c>
      <c r="B187" s="83"/>
      <c r="C187" s="10"/>
      <c r="D187" s="13"/>
      <c r="E187" s="13"/>
      <c r="F187" s="12"/>
      <c r="G187" s="12"/>
      <c r="H187" s="114"/>
      <c r="I187" s="74" t="s">
        <v>115</v>
      </c>
      <c r="J187" s="182">
        <f>J186</f>
        <v>1197</v>
      </c>
      <c r="K187" s="182">
        <f>K189+K191+K193+K195</f>
        <v>0</v>
      </c>
      <c r="L187" s="182">
        <f>L189+L191+L193+L195</f>
        <v>1197</v>
      </c>
      <c r="M187" s="182">
        <f>M189+M191+M193+M195</f>
        <v>0</v>
      </c>
      <c r="N187" s="30">
        <f t="shared" si="15"/>
        <v>0</v>
      </c>
      <c r="O187" s="27"/>
      <c r="P187" s="27"/>
    </row>
    <row r="188" spans="1:25" x14ac:dyDescent="0.25">
      <c r="A188" s="50">
        <f t="shared" si="13"/>
        <v>165</v>
      </c>
      <c r="B188" s="33" t="s">
        <v>124</v>
      </c>
      <c r="C188" s="89" t="s">
        <v>177</v>
      </c>
      <c r="D188" s="3"/>
      <c r="E188" s="3"/>
      <c r="F188" s="5"/>
      <c r="G188" s="5"/>
      <c r="H188" s="87" t="s">
        <v>178</v>
      </c>
      <c r="I188" s="73" t="s">
        <v>170</v>
      </c>
      <c r="J188" s="30">
        <v>0</v>
      </c>
      <c r="K188" s="30">
        <v>0</v>
      </c>
      <c r="L188" s="30">
        <v>0</v>
      </c>
      <c r="M188" s="30">
        <v>0</v>
      </c>
      <c r="N188" s="30">
        <f t="shared" si="15"/>
        <v>0</v>
      </c>
      <c r="O188" s="27"/>
      <c r="P188" s="27"/>
    </row>
    <row r="189" spans="1:25" x14ac:dyDescent="0.25">
      <c r="A189" s="50">
        <f t="shared" si="13"/>
        <v>166</v>
      </c>
      <c r="B189" s="80"/>
      <c r="C189" s="10"/>
      <c r="D189" s="13"/>
      <c r="E189" s="13"/>
      <c r="F189" s="12"/>
      <c r="G189" s="12"/>
      <c r="H189" s="114"/>
      <c r="I189" s="74" t="s">
        <v>115</v>
      </c>
      <c r="J189" s="178">
        <f>J188</f>
        <v>0</v>
      </c>
      <c r="K189" s="178">
        <v>0</v>
      </c>
      <c r="L189" s="178">
        <v>0</v>
      </c>
      <c r="M189" s="178">
        <v>0</v>
      </c>
      <c r="N189" s="30">
        <f t="shared" si="15"/>
        <v>0</v>
      </c>
      <c r="O189" s="27"/>
      <c r="P189" s="27"/>
    </row>
    <row r="190" spans="1:25" x14ac:dyDescent="0.25">
      <c r="A190" s="50">
        <f t="shared" si="13"/>
        <v>167</v>
      </c>
      <c r="B190" s="33" t="s">
        <v>124</v>
      </c>
      <c r="C190" s="8" t="s">
        <v>101</v>
      </c>
      <c r="D190" s="3"/>
      <c r="E190" s="3"/>
      <c r="F190" s="5"/>
      <c r="G190" s="5"/>
      <c r="H190" s="24" t="s">
        <v>98</v>
      </c>
      <c r="I190" s="73" t="s">
        <v>170</v>
      </c>
      <c r="J190" s="31">
        <v>803</v>
      </c>
      <c r="K190" s="175">
        <v>0</v>
      </c>
      <c r="L190" s="175">
        <v>803</v>
      </c>
      <c r="M190" s="175">
        <v>0</v>
      </c>
      <c r="N190" s="30">
        <f t="shared" si="15"/>
        <v>0</v>
      </c>
      <c r="O190" s="27"/>
      <c r="P190" s="27"/>
      <c r="R190" s="27"/>
    </row>
    <row r="191" spans="1:25" x14ac:dyDescent="0.25">
      <c r="A191" s="50">
        <f t="shared" si="13"/>
        <v>168</v>
      </c>
      <c r="B191" s="78"/>
      <c r="C191" s="11"/>
      <c r="D191" s="13"/>
      <c r="E191" s="13"/>
      <c r="F191" s="12"/>
      <c r="G191" s="12"/>
      <c r="H191" s="114"/>
      <c r="I191" s="74" t="s">
        <v>115</v>
      </c>
      <c r="J191" s="94">
        <f>J190</f>
        <v>803</v>
      </c>
      <c r="K191" s="94">
        <v>0</v>
      </c>
      <c r="L191" s="94">
        <v>803</v>
      </c>
      <c r="M191" s="94">
        <v>0</v>
      </c>
      <c r="N191" s="30">
        <f t="shared" si="15"/>
        <v>0</v>
      </c>
      <c r="O191" s="27"/>
      <c r="P191" s="27"/>
      <c r="R191" s="27"/>
    </row>
    <row r="192" spans="1:25" ht="23.25" customHeight="1" x14ac:dyDescent="0.25">
      <c r="A192" s="50">
        <f t="shared" si="13"/>
        <v>169</v>
      </c>
      <c r="B192" s="33" t="s">
        <v>124</v>
      </c>
      <c r="C192" s="8" t="s">
        <v>102</v>
      </c>
      <c r="D192" s="3"/>
      <c r="E192" s="3"/>
      <c r="F192" s="5"/>
      <c r="G192" s="5"/>
      <c r="H192" s="24" t="s">
        <v>99</v>
      </c>
      <c r="I192" s="79" t="s">
        <v>170</v>
      </c>
      <c r="J192" s="31">
        <v>206</v>
      </c>
      <c r="K192" s="175">
        <v>0</v>
      </c>
      <c r="L192" s="175">
        <v>206</v>
      </c>
      <c r="M192" s="175">
        <v>0</v>
      </c>
      <c r="N192" s="30">
        <f t="shared" si="15"/>
        <v>0</v>
      </c>
      <c r="O192" s="27"/>
      <c r="P192" s="27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18" x14ac:dyDescent="0.25">
      <c r="A193" s="50">
        <f t="shared" si="13"/>
        <v>170</v>
      </c>
      <c r="B193" s="33"/>
      <c r="C193" s="8"/>
      <c r="D193" s="3"/>
      <c r="E193" s="3"/>
      <c r="F193" s="5"/>
      <c r="G193" s="5"/>
      <c r="H193" s="24"/>
      <c r="I193" s="79" t="s">
        <v>115</v>
      </c>
      <c r="J193" s="31">
        <f>J192</f>
        <v>206</v>
      </c>
      <c r="K193" s="31">
        <v>0</v>
      </c>
      <c r="L193" s="31">
        <v>206</v>
      </c>
      <c r="M193" s="31">
        <v>0</v>
      </c>
      <c r="N193" s="30">
        <f t="shared" si="15"/>
        <v>0</v>
      </c>
      <c r="O193" s="27"/>
      <c r="P193" s="27"/>
    </row>
    <row r="194" spans="1:18" x14ac:dyDescent="0.25">
      <c r="A194" s="50">
        <f t="shared" si="13"/>
        <v>171</v>
      </c>
      <c r="B194" s="33" t="s">
        <v>124</v>
      </c>
      <c r="C194" s="8" t="s">
        <v>103</v>
      </c>
      <c r="D194" s="3"/>
      <c r="E194" s="3"/>
      <c r="F194" s="5"/>
      <c r="G194" s="5"/>
      <c r="H194" s="24" t="s">
        <v>100</v>
      </c>
      <c r="I194" s="73" t="s">
        <v>170</v>
      </c>
      <c r="J194" s="31">
        <v>188</v>
      </c>
      <c r="K194" s="175">
        <v>0</v>
      </c>
      <c r="L194" s="175">
        <v>188</v>
      </c>
      <c r="M194" s="175">
        <v>0</v>
      </c>
      <c r="N194" s="30">
        <f t="shared" si="15"/>
        <v>0</v>
      </c>
      <c r="O194" s="27"/>
      <c r="P194" s="27"/>
      <c r="R194" s="27"/>
    </row>
    <row r="195" spans="1:18" x14ac:dyDescent="0.25">
      <c r="A195" s="50">
        <f t="shared" si="13"/>
        <v>172</v>
      </c>
      <c r="B195" s="72"/>
      <c r="C195" s="8"/>
      <c r="D195" s="3"/>
      <c r="E195" s="3"/>
      <c r="F195" s="5"/>
      <c r="G195" s="5"/>
      <c r="H195" s="24"/>
      <c r="I195" s="73" t="s">
        <v>115</v>
      </c>
      <c r="J195" s="175">
        <f>J194</f>
        <v>188</v>
      </c>
      <c r="K195" s="31">
        <v>0</v>
      </c>
      <c r="L195" s="31">
        <v>188</v>
      </c>
      <c r="M195" s="31">
        <v>0</v>
      </c>
      <c r="N195" s="31">
        <f t="shared" si="15"/>
        <v>0</v>
      </c>
      <c r="O195" s="27"/>
      <c r="P195" s="27"/>
    </row>
    <row r="196" spans="1:18" x14ac:dyDescent="0.25">
      <c r="B196" s="12" t="s">
        <v>220</v>
      </c>
      <c r="C196" s="140"/>
      <c r="D196" s="140"/>
      <c r="E196" s="140"/>
      <c r="F196" s="140"/>
      <c r="G196" s="140"/>
      <c r="H196" s="173"/>
      <c r="J196" s="64"/>
      <c r="K196" s="144"/>
      <c r="L196" s="160"/>
      <c r="M196" s="64"/>
      <c r="N196" s="144"/>
    </row>
    <row r="197" spans="1:18" x14ac:dyDescent="0.25">
      <c r="A197" s="23"/>
      <c r="B197" s="23"/>
      <c r="C197" s="23"/>
      <c r="D197" s="23"/>
      <c r="E197" s="23"/>
      <c r="F197" s="23"/>
      <c r="G197" s="23"/>
      <c r="H197" s="174"/>
      <c r="I197" s="23"/>
      <c r="J197" s="23"/>
      <c r="K197" s="153"/>
      <c r="L197" s="153"/>
      <c r="M197" s="23"/>
      <c r="N197" s="23"/>
    </row>
    <row r="198" spans="1:18" x14ac:dyDescent="0.25">
      <c r="A198" s="13"/>
      <c r="B198" s="112"/>
      <c r="K198" s="144"/>
      <c r="L198" s="144"/>
      <c r="M198" s="12"/>
      <c r="N198" s="27"/>
      <c r="P198" s="27"/>
    </row>
    <row r="199" spans="1:18" x14ac:dyDescent="0.25">
      <c r="A199" s="13"/>
      <c r="B199" s="184" t="s">
        <v>199</v>
      </c>
      <c r="C199" s="184"/>
      <c r="D199" s="184"/>
      <c r="E199" s="184"/>
      <c r="F199" s="184"/>
      <c r="I199" s="12"/>
      <c r="K199" s="144"/>
      <c r="L199" s="144"/>
      <c r="M199" s="12"/>
      <c r="P199" s="27"/>
      <c r="Q199" s="27"/>
    </row>
    <row r="200" spans="1:18" x14ac:dyDescent="0.25">
      <c r="A200" s="13"/>
      <c r="B200" s="12" t="s">
        <v>219</v>
      </c>
      <c r="C200" s="12"/>
      <c r="D200" s="12"/>
      <c r="E200" s="12"/>
      <c r="F200" s="12"/>
      <c r="G200" s="12"/>
      <c r="H200" s="162"/>
      <c r="I200" s="12"/>
      <c r="J200" s="12"/>
      <c r="K200" s="144"/>
      <c r="L200" s="144"/>
      <c r="M200" s="12"/>
      <c r="P200" s="27"/>
      <c r="Q200" s="27"/>
    </row>
    <row r="201" spans="1:18" x14ac:dyDescent="0.25">
      <c r="A201" s="13"/>
      <c r="B201" s="12" t="s">
        <v>183</v>
      </c>
      <c r="H201" s="162"/>
      <c r="I201" s="12"/>
      <c r="J201" s="12" t="s">
        <v>172</v>
      </c>
      <c r="K201" s="144"/>
      <c r="L201" s="144"/>
      <c r="M201" s="12"/>
      <c r="P201" s="27"/>
      <c r="Q201" s="27"/>
    </row>
    <row r="202" spans="1:18" x14ac:dyDescent="0.25">
      <c r="D202" s="12"/>
      <c r="E202" s="12"/>
      <c r="F202" s="12"/>
      <c r="G202" s="12"/>
      <c r="H202" s="162"/>
      <c r="I202" s="112"/>
      <c r="J202" s="12" t="s">
        <v>198</v>
      </c>
      <c r="K202" s="144"/>
      <c r="L202" s="144"/>
      <c r="M202" s="12"/>
    </row>
    <row r="203" spans="1:18" x14ac:dyDescent="0.25">
      <c r="D203" s="12"/>
      <c r="E203" s="12"/>
      <c r="F203" s="12"/>
      <c r="G203" s="12"/>
      <c r="H203" s="162"/>
      <c r="I203" s="112"/>
      <c r="J203" s="12"/>
      <c r="K203" s="144"/>
      <c r="L203" s="144"/>
      <c r="M203" s="12"/>
      <c r="P203" s="27"/>
    </row>
    <row r="204" spans="1:18" x14ac:dyDescent="0.25">
      <c r="G204" s="112"/>
      <c r="H204" s="170"/>
      <c r="I204" s="112"/>
      <c r="J204" s="12"/>
      <c r="K204" s="144"/>
      <c r="L204" s="144"/>
      <c r="M204" s="12"/>
    </row>
    <row r="205" spans="1:18" x14ac:dyDescent="0.25">
      <c r="G205" s="112"/>
      <c r="H205" s="170"/>
      <c r="I205" s="112"/>
      <c r="J205" s="12" t="s">
        <v>217</v>
      </c>
      <c r="K205" s="144"/>
      <c r="L205" s="144"/>
      <c r="M205" s="12"/>
    </row>
    <row r="206" spans="1:18" x14ac:dyDescent="0.25">
      <c r="J206" s="12" t="s">
        <v>218</v>
      </c>
      <c r="K206" s="144"/>
      <c r="L206" s="144"/>
      <c r="M206" s="12"/>
    </row>
  </sheetData>
  <sheetProtection password="CC71" sheet="1" objects="1" scenarios="1"/>
  <mergeCells count="8">
    <mergeCell ref="B199:F199"/>
    <mergeCell ref="D46:H46"/>
    <mergeCell ref="D50:H50"/>
    <mergeCell ref="B22:B23"/>
    <mergeCell ref="C22:C23"/>
    <mergeCell ref="D22:H23"/>
    <mergeCell ref="G28:H28"/>
    <mergeCell ref="D39:H39"/>
  </mergeCells>
  <phoneticPr fontId="19" type="noConversion"/>
  <pageMargins left="0.75" right="0.75" top="1" bottom="1" header="0.5" footer="0.5"/>
  <pageSetup paperSize="9" scale="98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Viorela Florea</dc:creator>
  <cp:lastModifiedBy>Maria Tudorache</cp:lastModifiedBy>
  <cp:lastPrinted>2026-03-24T08:41:25Z</cp:lastPrinted>
  <dcterms:created xsi:type="dcterms:W3CDTF">2010-09-05T09:24:08Z</dcterms:created>
  <dcterms:modified xsi:type="dcterms:W3CDTF">2026-04-17T07:35:04Z</dcterms:modified>
</cp:coreProperties>
</file>